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AU88" i="11"/>
  <c r="AP88" i="11"/>
  <c r="AF88" i="11"/>
  <c r="AU63" i="11"/>
  <c r="AP63" i="11"/>
  <c r="BG34"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BE35" i="9"/>
  <c r="C35" i="9"/>
  <c r="BW34" i="9"/>
  <c r="BW35" i="9" s="1"/>
  <c r="BW36" i="9" s="1"/>
  <c r="BW37" i="9" s="1"/>
  <c r="BW38" i="9" s="1"/>
  <c r="BW39" i="9" s="1"/>
  <c r="BW40" i="9" s="1"/>
  <c r="BW41" i="9" s="1"/>
  <c r="BW42" i="9" s="1"/>
  <c r="BW43" i="9" s="1"/>
  <c r="U34" i="9"/>
  <c r="U35" i="9" s="1"/>
  <c r="C34" i="9"/>
  <c r="CO34" i="9" l="1"/>
  <c r="CO35" i="9" s="1"/>
  <c r="U36" i="9"/>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s="1"/>
</calcChain>
</file>

<file path=xl/sharedStrings.xml><?xml version="1.0" encoding="utf-8"?>
<sst xmlns="http://schemas.openxmlformats.org/spreadsheetml/2006/main" count="1050" uniqueCount="552">
  <si>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</si>
  <si>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</si>
  <si>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</si>
  <si>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</si>
  <si>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</si>
  <si>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</si>
  <si>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</si>
  <si>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</si>
  <si>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</si>
  <si>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</si>
  <si>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</si>
  <si>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</si>
  <si>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</si>
  <si>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</si>
  <si>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</si>
  <si>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</si>
  <si>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</si>
  <si>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</si>
  <si>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</si>
  <si>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</si>
  <si>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</si>
  <si>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</si>
  <si>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</si>
  <si>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</si>
  <si>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</si>
  <si>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</si>
  <si>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</si>
  <si>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</si>
  <si>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</si>
  <si>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</si>
  <si>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</si>
  <si>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</si>
  <si>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</si>
  <si>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</si>
  <si>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</si>
  <si>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</si>
  <si>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</si>
  <si>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</si>
  <si>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</si>
  <si>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</si>
  <si>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</si>
  <si>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</si>
  <si>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</si>
  <si>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</si>
  <si>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</si>
  <si>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</si>
  <si>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</si>
  <si>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</si>
  <si>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</si>
  <si>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</si>
  <si>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</si>
  <si>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</si>
  <si>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</si>
  <si>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</si>
  <si>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</si>
  <si>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</si>
  <si>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</si>
  <si>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</si>
  <si>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</si>
  <si>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</si>
  <si>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</si>
  <si>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</si>
  <si>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</si>
  <si>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</si>
  <si>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</si>
  <si>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</si>
  <si>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</si>
  <si>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</si>
  <si>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</si>
  <si>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</si>
  <si>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</si>
  <si>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</si>
  <si>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</si>
  <si>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</si>
  <si>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</si>
  <si>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</si>
  <si>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</si>
  <si>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</si>
  <si>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</si>
  <si>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</si>
  <si>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</si>
  <si>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</si>
  <si>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下諏訪町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</si>
  <si>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</si>
  <si>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</si>
  <si>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</si>
  <si>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</si>
  <si>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</si>
  <si>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</si>
  <si>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</si>
  <si>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</si>
  <si>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</si>
  <si>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</si>
  <si>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</si>
  <si>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</si>
  <si>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</si>
  <si>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</si>
  <si>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</si>
  <si>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</si>
  <si>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</si>
  <si>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</si>
  <si>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</si>
  <si>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</si>
  <si>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</si>
  <si>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</si>
  <si>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</si>
  <si>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</si>
  <si>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</si>
  <si>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</si>
  <si>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</si>
  <si>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</si>
  <si>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</si>
  <si>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</si>
  <si>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</si>
  <si>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</si>
  <si>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</si>
  <si>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</si>
  <si>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</si>
  <si>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</si>
  <si>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</si>
  <si>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</si>
  <si>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</si>
  <si>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</si>
  <si>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</si>
  <si>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</si>
  <si>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</si>
  <si>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</si>
  <si>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</si>
  <si>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</si>
  <si>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</si>
  <si>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</si>
  <si>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</si>
  <si>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</si>
  <si>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</si>
  <si>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</si>
  <si>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</si>
  <si>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</si>
  <si>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</si>
  <si>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</si>
  <si>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</si>
  <si>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</si>
  <si>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</si>
  <si>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</si>
  <si>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</si>
  <si>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</si>
  <si>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</si>
  <si>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</si>
  <si>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</si>
  <si>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</si>
  <si>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</si>
  <si>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</si>
  <si>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</si>
  <si>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</si>
  <si>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</si>
  <si>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</si>
  <si>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</si>
  <si>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</si>
  <si>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</si>
  <si>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</si>
  <si>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</si>
  <si>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</si>
  <si>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</si>
  <si>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</si>
  <si>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</si>
  <si>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</si>
  <si>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</si>
  <si>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</si>
  <si>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</si>
  <si>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</si>
  <si>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</si>
  <si>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</si>
  <si>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</si>
  <si>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</si>
  <si>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</si>
  <si>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</si>
  <si>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</si>
  <si>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</si>
  <si>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</si>
  <si>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</si>
  <si>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</si>
  <si>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</si>
  <si>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</si>
  <si>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</si>
  <si>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</si>
  <si>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</si>
  <si>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</si>
  <si>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</si>
  <si>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</si>
  <si>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</si>
  <si>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</si>
  <si>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</si>
  <si>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</si>
  <si>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</si>
  <si>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</si>
  <si>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</si>
  <si>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</si>
  <si>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長野県下諏訪町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</si>
  <si>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</si>
  <si>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</si>
  <si>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</si>
  <si>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</si>
  <si>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</si>
  <si>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</si>
  <si>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</si>
  <si>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</si>
  <si>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</si>
  <si>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</si>
  <si>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</si>
  <si>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</si>
  <si>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</si>
  <si>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</si>
  <si>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</si>
  <si>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</si>
  <si>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</si>
  <si>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</si>
  <si>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</si>
  <si>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</si>
  <si>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</si>
  <si>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</si>
  <si>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</si>
  <si>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</si>
  <si>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</si>
  <si>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</si>
  <si>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</si>
  <si>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</si>
  <si>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</si>
  <si>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</si>
  <si>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</si>
  <si>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</si>
  <si>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</si>
  <si>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</si>
  <si>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</si>
  <si>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</si>
  <si>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</si>
  <si>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</si>
  <si>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</si>
  <si>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</si>
  <si>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</si>
  <si>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</si>
  <si>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</si>
  <si>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</si>
  <si>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</si>
  <si>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</si>
  <si>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</si>
  <si>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</si>
  <si>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</si>
  <si>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</si>
  <si>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</si>
  <si>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</si>
  <si>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</si>
  <si>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</si>
  <si>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</si>
  <si>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</si>
  <si>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</si>
  <si>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</si>
  <si>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</si>
  <si>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</si>
  <si>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</si>
  <si>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</si>
  <si>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</si>
  <si>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</si>
  <si>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</si>
  <si>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</si>
  <si>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</si>
  <si>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</si>
  <si>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</si>
  <si>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</si>
  <si>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</si>
  <si>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</si>
  <si>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</si>
  <si>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</si>
  <si>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</si>
  <si>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</si>
  <si>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</si>
  <si>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</si>
  <si>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</si>
  <si>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</si>
  <si>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</si>
  <si>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</si>
  <si>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</si>
  <si>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</si>
  <si>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</si>
  <si>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</si>
  <si>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</si>
  <si>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</si>
  <si>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</si>
  <si>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</si>
  <si>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</si>
  <si>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</si>
  <si>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</si>
  <si>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</si>
  <si>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</si>
  <si>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</si>
  <si>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</si>
  <si>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</si>
  <si>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</si>
  <si>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</si>
  <si>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</si>
  <si>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</si>
  <si>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</si>
  <si>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</si>
  <si>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</si>
  <si>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</si>
  <si>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</si>
  <si>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</si>
  <si>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</si>
  <si>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</si>
  <si>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</si>
  <si>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</si>
  <si>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</si>
  <si>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</si>
  <si>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</si>
  <si>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</si>
  <si>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</si>
  <si>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</si>
  <si>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</si>
  <si>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</si>
  <si>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</si>
  <si>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</si>
  <si>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</si>
  <si>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</si>
  <si>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</si>
  <si>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</si>
  <si>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</si>
  <si>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</si>
  <si>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</si>
  <si>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</si>
  <si>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</si>
  <si>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</si>
  <si>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</si>
  <si>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</si>
  <si>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</si>
  <si>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</si>
  <si>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</si>
  <si>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</si>
  <si>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</si>
  <si>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</si>
  <si>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</si>
  <si>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</si>
  <si>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</si>
  <si>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</si>
  <si>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</si>
  <si>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</si>
  <si>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</si>
  <si>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</si>
  <si>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長野県下諏訪町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</si>
  <si>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</si>
  <si>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</si>
  <si>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</si>
  <si>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</si>
  <si>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</si>
  <si>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</si>
  <si>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</si>
  <si>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</si>
  <si>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</si>
  <si>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</si>
  <si>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</si>
  <si>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</si>
  <si>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</si>
  <si>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</si>
  <si>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</si>
  <si>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</si>
  <si>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</si>
  <si>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</si>
  <si>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</si>
  <si>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</si>
  <si>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</si>
  <si>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</si>
  <si>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</si>
  <si>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</si>
  <si>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</si>
  <si>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</si>
  <si>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</si>
  <si>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</si>
  <si>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</si>
  <si>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</si>
  <si>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</si>
  <si>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</si>
  <si>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</si>
  <si>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</si>
  <si>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</si>
  <si>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特別養護老人ホーム事業特別会計</t>
    <phoneticPr fontId="5"/>
  </si>
  <si>
    <t>駐車場事業特別会計</t>
    <phoneticPr fontId="5"/>
  </si>
  <si>
    <t>交通災害共済事業特別会計</t>
    <phoneticPr fontId="5"/>
  </si>
  <si>
    <t>水道事業会計</t>
    <phoneticPr fontId="5"/>
  </si>
  <si>
    <t>法適用企業</t>
    <phoneticPr fontId="5"/>
  </si>
  <si>
    <t>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</si>
  <si>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</si>
  <si>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</si>
  <si>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</si>
  <si>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</si>
  <si>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</si>
  <si>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</si>
  <si>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</si>
  <si>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</si>
  <si>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</si>
  <si>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</si>
  <si>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</si>
  <si>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</si>
  <si>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</si>
  <si>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</si>
  <si>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</si>
  <si>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</si>
  <si>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</si>
  <si>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</si>
  <si>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</si>
  <si>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</si>
  <si>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</si>
  <si>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</si>
  <si>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</si>
  <si>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</si>
  <si>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</si>
  <si>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</si>
  <si>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</si>
  <si>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</si>
  <si>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</si>
  <si>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</si>
  <si>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</si>
  <si>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</si>
  <si>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</si>
  <si>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</si>
  <si>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</si>
  <si>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</si>
  <si>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</si>
  <si>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</si>
  <si>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</si>
  <si>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</si>
  <si>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</si>
  <si>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</si>
  <si>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</si>
  <si>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</si>
  <si>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</si>
  <si>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</si>
  <si>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</si>
  <si>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</si>
  <si>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</si>
  <si>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</si>
  <si>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</si>
  <si>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</si>
  <si>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</si>
  <si>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</si>
  <si>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</si>
  <si>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</si>
  <si>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</si>
  <si>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</si>
  <si>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</si>
  <si>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</si>
  <si>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</si>
  <si>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</si>
  <si>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</si>
  <si>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</si>
  <si>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</si>
  <si>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</si>
  <si>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</si>
  <si>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</si>
  <si>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</si>
  <si>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</si>
  <si>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</si>
  <si>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</si>
  <si>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</si>
  <si>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</si>
  <si>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</si>
  <si>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</si>
  <si>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</si>
  <si>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</si>
  <si>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</si>
  <si>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</si>
  <si>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</si>
  <si>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</si>
  <si>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</si>
  <si>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</si>
  <si>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</si>
  <si>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</si>
  <si>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</si>
  <si>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</si>
  <si>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</si>
  <si>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</si>
  <si>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</si>
  <si>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</si>
  <si>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</si>
  <si>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</si>
  <si>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</si>
  <si>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</si>
  <si>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</si>
  <si>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</si>
  <si>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</si>
  <si>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</si>
  <si>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</si>
  <si>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</si>
  <si>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</si>
  <si>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</si>
  <si>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</si>
  <si>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</si>
  <si>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</si>
  <si>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</si>
  <si>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</si>
  <si>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</si>
  <si>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</si>
  <si>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</si>
  <si>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</si>
  <si>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</si>
  <si>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</si>
  <si>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</si>
  <si>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</si>
  <si>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</si>
  <si>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</si>
  <si>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</si>
  <si>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</si>
  <si>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</si>
  <si>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</si>
  <si>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</si>
  <si>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</si>
  <si>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</si>
  <si>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</si>
  <si>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</si>
  <si>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</si>
  <si>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</si>
  <si>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</si>
  <si>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</si>
  <si>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</si>
  <si>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</si>
  <si>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</si>
  <si>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</si>
  <si>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下水道事業会計</t>
  </si>
  <si>
    <t>国民健康保険特別会計</t>
  </si>
  <si>
    <t>交通災害共済事業特別会計</t>
  </si>
  <si>
    <t>温泉事業特別会計</t>
  </si>
  <si>
    <t>駐車場事業特別会計</t>
  </si>
  <si>
    <t>後期高齢者医療特別会計</t>
  </si>
  <si>
    <t>その他会計（赤字）</t>
  </si>
  <si>
    <t>その他会計（黒字）</t>
  </si>
  <si>
    <t>下諏訪町土地開発公社</t>
    <rPh sb="0" eb="4">
      <t>シモスワマチ</t>
    </rPh>
    <rPh sb="4" eb="10">
      <t>トチカイハツコウシャ</t>
    </rPh>
    <phoneticPr fontId="2"/>
  </si>
  <si>
    <t>-</t>
    <phoneticPr fontId="5"/>
  </si>
  <si>
    <t>諏訪広域連合</t>
    <rPh sb="0" eb="2">
      <t>スワ</t>
    </rPh>
    <rPh sb="2" eb="4">
      <t>コウイキ</t>
    </rPh>
    <rPh sb="4" eb="6">
      <t>レンゴウ</t>
    </rPh>
    <phoneticPr fontId="5"/>
  </si>
  <si>
    <t>　（一般会計）</t>
  </si>
  <si>
    <t>　（救護施設八ヶ岳寮特別会計）</t>
  </si>
  <si>
    <t>　（介護保険特別会計）</t>
  </si>
  <si>
    <t>　（諏訪広域消防特別会計）</t>
  </si>
  <si>
    <t>　（ふるさと市町村県基金事業特別会計）</t>
  </si>
  <si>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</si>
  <si>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</si>
  <si>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</si>
  <si>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（後期高齢者医療特別会計）</t>
    <rPh sb="1" eb="3">
      <t>コウキ</t>
    </rPh>
    <rPh sb="3" eb="6">
      <t>コウレイシャ</t>
    </rPh>
    <rPh sb="6" eb="8">
      <t>イリョウ</t>
    </rPh>
    <rPh sb="8" eb="10">
      <t>トクベツ</t>
    </rPh>
    <rPh sb="10" eb="12">
      <t>カイケイ</t>
    </rPh>
    <phoneticPr fontId="5"/>
  </si>
  <si>
    <t>長野県市町村総合事務組合</t>
    <rPh sb="0" eb="3">
      <t>ナガノケン</t>
    </rPh>
    <rPh sb="3" eb="6">
      <t>シチョウソン</t>
    </rPh>
    <rPh sb="6" eb="8">
      <t>ソウゴウ</t>
    </rPh>
    <rPh sb="8" eb="10">
      <t>ジム</t>
    </rPh>
    <rPh sb="10" eb="12">
      <t>クミアイ</t>
    </rPh>
    <phoneticPr fontId="5"/>
  </si>
  <si>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5"/>
  </si>
  <si>
    <t>湖北行政事務組合</t>
    <rPh sb="0" eb="2">
      <t>コホク</t>
    </rPh>
    <rPh sb="2" eb="4">
      <t>ギョウセイ</t>
    </rPh>
    <rPh sb="4" eb="6">
      <t>ジム</t>
    </rPh>
    <rPh sb="6" eb="8">
      <t>クミアイ</t>
    </rPh>
    <phoneticPr fontId="5"/>
  </si>
  <si>
    <t>（湖北衛生センター事業特別会計）</t>
    <rPh sb="1" eb="3">
      <t>コホク</t>
    </rPh>
    <rPh sb="3" eb="5">
      <t>エイセイ</t>
    </rPh>
    <rPh sb="9" eb="11">
      <t>ジギョウ</t>
    </rPh>
    <rPh sb="11" eb="13">
      <t>トクベツ</t>
    </rPh>
    <rPh sb="13" eb="15">
      <t>カイケイ</t>
    </rPh>
    <phoneticPr fontId="5"/>
  </si>
  <si>
    <t>（湖北火葬場事業特別会計）</t>
    <rPh sb="1" eb="3">
      <t>コホク</t>
    </rPh>
    <rPh sb="3" eb="6">
      <t>カソウジョウ</t>
    </rPh>
    <rPh sb="6" eb="8">
      <t>ジギョウ</t>
    </rPh>
    <rPh sb="8" eb="10">
      <t>トクベツ</t>
    </rPh>
    <rPh sb="10" eb="12">
      <t>カイケイ</t>
    </rPh>
    <phoneticPr fontId="5"/>
  </si>
  <si>
    <t>長野県地方税滞納整理機構</t>
    <rPh sb="0" eb="3">
      <t>ナガノケン</t>
    </rPh>
    <rPh sb="3" eb="6">
      <t>チホウゼイ</t>
    </rPh>
    <rPh sb="6" eb="8">
      <t>タイノウ</t>
    </rPh>
    <rPh sb="8" eb="10">
      <t>セイリ</t>
    </rPh>
    <rPh sb="10" eb="12">
      <t>キコウ</t>
    </rPh>
    <phoneticPr fontId="5"/>
  </si>
  <si>
    <t>湖周行政事務組合</t>
    <rPh sb="0" eb="2">
      <t>コシュウ</t>
    </rPh>
    <rPh sb="2" eb="4">
      <t>ギョウセイ</t>
    </rPh>
    <rPh sb="4" eb="6">
      <t>ジム</t>
    </rPh>
    <rPh sb="6" eb="8">
      <t>クミアイ</t>
    </rPh>
    <phoneticPr fontId="5"/>
  </si>
  <si>
    <t>社団法人　下諏訪町地域開発公社</t>
    <rPh sb="0" eb="4">
      <t>シャダンホウジン</t>
    </rPh>
    <rPh sb="5" eb="9">
      <t>シモスワマチ</t>
    </rPh>
    <rPh sb="9" eb="11">
      <t>チイキ</t>
    </rPh>
    <rPh sb="11" eb="13">
      <t>カイハツ</t>
    </rPh>
    <rPh sb="13" eb="15">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</si>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</sst>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59338</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58927</c:v>
                </c:pt>
                <c:pt idx="1">
                  <c:v>88398</c:v>
                </c:pt>
                <c:pt idx="2">
                  <c:v>88701</c:v>
                </c:pt>
                <c:pt idx="3">
                  <c:v>78845</c:v>
                </c:pt>
                <c:pt idx="4">
                  <c:v>100468</c:v>
                </c:pt>
              </c:numCache>
            </c:numRef>
          </c:val>
          <c:smooth val="0"/>
        </c:ser>
        <c:dLbls>
          <c:showLegendKey val="0"/>
          <c:showVal val="0"/>
          <c:showCatName val="0"/>
          <c:showSerName val="0"/>
          <c:showPercent val="0"/>
          <c:showBubbleSize val="0"/>
        </c:dLbls>
        <c:marker val="1"/>
        <c:smooth val="0"/>
        <c:axId val="71901952"/>
        <c:axId val="71903872"/>
      </c:lineChart>
      <c:catAx>
        <c:axId val="719019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03872"/>
        <c:crosses val="autoZero"/>
        <c:auto val="1"/>
        <c:lblAlgn val="ctr"/>
        <c:lblOffset val="100"/>
        <c:tickLblSkip val="1"/>
        <c:tickMarkSkip val="1"/>
        <c:noMultiLvlLbl val="0"/>
      </c:catAx>
      <c:valAx>
        <c:axId val="719038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901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6.27</c:v>
                </c:pt>
                <c:pt idx="1">
                  <c:v>6.5</c:v>
                </c:pt>
                <c:pt idx="2">
                  <c:v>6.7</c:v>
                </c:pt>
                <c:pt idx="3">
                  <c:v>6.8</c:v>
                </c:pt>
                <c:pt idx="4">
                  <c:v>7.03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13.33</c:v>
                </c:pt>
                <c:pt idx="1">
                  <c:v>18.63</c:v>
                </c:pt>
                <c:pt idx="2">
                  <c:v>20.7</c:v>
                </c:pt>
                <c:pt idx="3">
                  <c:v>20.63</c:v>
                </c:pt>
                <c:pt idx="4">
                  <c:v>21.2</c:v>
                </c:pt>
              </c:numCache>
            </c:numRef>
          </c:val>
        </c:ser>
        <c:dLbls>
          <c:showLegendKey val="0"/>
          <c:showVal val="0"/>
          <c:showCatName val="0"/>
          <c:showSerName val="0"/>
          <c:showPercent val="0"/>
          <c:showBubbleSize val="0"/>
        </c:dLbls>
        <c:gapWidth val="250"/>
        <c:overlap val="100"/>
        <c:axId val="93038080"/>
        <c:axId val="93040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6.71</c:v>
                </c:pt>
                <c:pt idx="1">
                  <c:v>5.36</c:v>
                </c:pt>
                <c:pt idx="2">
                  <c:v>2.29</c:v>
                </c:pt>
                <c:pt idx="3">
                  <c:v>0.18</c:v>
                </c:pt>
                <c:pt idx="4">
                  <c:v>0.12</c:v>
                </c:pt>
              </c:numCache>
            </c:numRef>
          </c:val>
          <c:smooth val="0"/>
        </c:ser>
        <c:dLbls>
          <c:showLegendKey val="0"/>
          <c:showVal val="0"/>
          <c:showCatName val="0"/>
          <c:showSerName val="0"/>
          <c:showPercent val="0"/>
          <c:showBubbleSize val="0"/>
        </c:dLbls>
        <c:marker val="1"/>
        <c:smooth val="0"/>
        <c:axId val="93038080"/>
        <c:axId val="93040000"/>
      </c:lineChart>
      <c:catAx>
        <c:axId val="9303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040000"/>
        <c:crosses val="autoZero"/>
        <c:auto val="1"/>
        <c:lblAlgn val="ctr"/>
        <c:lblOffset val="100"/>
        <c:tickLblSkip val="1"/>
        <c:tickMarkSkip val="1"/>
        <c:noMultiLvlLbl val="0"/>
      </c:catAx>
      <c:valAx>
        <c:axId val="9304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3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0.18</c:v>
                </c:pt>
                <c:pt idx="2">
                  <c:v>#N/A</c:v>
                </c:pt>
                <c:pt idx="3">
                  <c:v>7.0000000000000007E-2</c:v>
                </c:pt>
                <c:pt idx="4">
                  <c:v>#N/A</c:v>
                </c:pt>
                <c:pt idx="5">
                  <c:v>0.09</c:v>
                </c:pt>
                <c:pt idx="6">
                  <c:v>#N/A</c:v>
                </c:pt>
                <c:pt idx="7">
                  <c:v>7.0000000000000007E-2</c:v>
                </c:pt>
                <c:pt idx="8">
                  <c:v>#N/A</c:v>
                </c:pt>
                <c:pt idx="9">
                  <c:v>0.06</c:v>
                </c:pt>
              </c:numCache>
            </c:numRef>
          </c:val>
        </c:ser>
        <c:ser>
          <c:idx val="4"/>
          <c:order val="4"/>
          <c:tx>
            <c:strRef>
              <c:f>データシート!$A$31</c:f>
              <c:strCache>
                <c:ptCount val="1"/>
                <c:pt idx="0">
                  <c:v>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1.36</c:v>
                </c:pt>
                <c:pt idx="2">
                  <c:v>#N/A</c:v>
                </c:pt>
                <c:pt idx="3">
                  <c:v>1.08</c:v>
                </c:pt>
                <c:pt idx="4">
                  <c:v>#N/A</c:v>
                </c:pt>
                <c:pt idx="5">
                  <c:v>1.28</c:v>
                </c:pt>
                <c:pt idx="6">
                  <c:v>#N/A</c:v>
                </c:pt>
                <c:pt idx="7">
                  <c:v>0.94</c:v>
                </c:pt>
                <c:pt idx="8">
                  <c:v>#N/A</c:v>
                </c:pt>
                <c:pt idx="9">
                  <c:v>0.13</c:v>
                </c:pt>
              </c:numCache>
            </c:numRef>
          </c:val>
        </c:ser>
        <c:ser>
          <c:idx val="5"/>
          <c:order val="5"/>
          <c:tx>
            <c:strRef>
              <c:f>データシート!$A$32</c:f>
              <c:strCache>
                <c:ptCount val="1"/>
                <c:pt idx="0">
                  <c:v>交通災害共済事業特別会計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0.03</c:v>
                </c:pt>
                <c:pt idx="4">
                  <c:v>#N/A</c:v>
                </c:pt>
                <c:pt idx="5">
                  <c:v>0.08</c:v>
                </c:pt>
                <c:pt idx="6">
                  <c:v>#N/A</c:v>
                </c:pt>
                <c:pt idx="7">
                  <c:v>0.13</c:v>
                </c:pt>
                <c:pt idx="8">
                  <c:v>#N/A</c:v>
                </c:pt>
                <c:pt idx="9">
                  <c:v>0.18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1.33</c:v>
                </c:pt>
                <c:pt idx="2">
                  <c:v>#N/A</c:v>
                </c:pt>
                <c:pt idx="3">
                  <c:v>1.34</c:v>
                </c:pt>
                <c:pt idx="4">
                  <c:v>#N/A</c:v>
                </c:pt>
                <c:pt idx="5">
                  <c:v>1.21</c:v>
                </c:pt>
                <c:pt idx="6">
                  <c:v>#N/A</c:v>
                </c:pt>
                <c:pt idx="7">
                  <c:v>0.8</c:v>
                </c:pt>
                <c:pt idx="8">
                  <c:v>#N/A</c:v>
                </c:pt>
                <c:pt idx="9">
                  <c:v>0.96</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6.27</c:v>
                </c:pt>
                <c:pt idx="2">
                  <c:v>#N/A</c:v>
                </c:pt>
                <c:pt idx="3">
                  <c:v>6.49</c:v>
                </c:pt>
                <c:pt idx="4">
                  <c:v>#N/A</c:v>
                </c:pt>
                <c:pt idx="5">
                  <c:v>6.69</c:v>
                </c:pt>
                <c:pt idx="6">
                  <c:v>#N/A</c:v>
                </c:pt>
                <c:pt idx="7">
                  <c:v>6.8</c:v>
                </c:pt>
                <c:pt idx="8">
                  <c:v>#N/A</c:v>
                </c:pt>
                <c:pt idx="9">
                  <c:v>7.03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8.9499999999999993</c:v>
                </c:pt>
                <c:pt idx="2">
                  <c:v>#N/A</c:v>
                </c:pt>
                <c:pt idx="3">
                  <c:v>9.67</c:v>
                </c:pt>
                <c:pt idx="4">
                  <c:v>#N/A</c:v>
                </c:pt>
                <c:pt idx="5">
                  <c:v>9.57</c:v>
                </c:pt>
                <c:pt idx="6">
                  <c:v>#N/A</c:v>
                </c:pt>
                <c:pt idx="7">
                  <c:v>8.84</c:v>
                </c:pt>
                <c:pt idx="8">
                  <c:v>#N/A</c:v>
                </c:pt>
                <c:pt idx="9">
                  <c:v>8.39</c:v>
                </c:pt>
              </c:numCache>
            </c:numRef>
          </c:val>
        </c:ser>
        <c:dLbls>
          <c:showLegendKey val="0"/>
          <c:showVal val="0"/>
          <c:showCatName val="0"/>
          <c:showSerName val="0"/>
          <c:showPercent val="0"/>
          <c:showBubbleSize val="0"/>
        </c:dLbls>
        <c:gapWidth val="150"/>
        <c:overlap val="100"/>
        <c:axId val="93207936"/>
        <c:axId val="93217920"/>
      </c:barChart>
      <c:catAx>
        <c:axId val="9320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17920"/>
        <c:crosses val="autoZero"/>
        <c:auto val="1"/>
        <c:lblAlgn val="ctr"/>
        <c:lblOffset val="100"/>
        <c:tickLblSkip val="1"/>
        <c:tickMarkSkip val="1"/>
        <c:noMultiLvlLbl val="0"/>
      </c:catAx>
      <c:valAx>
        <c:axId val="93217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07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911</c:v>
                </c:pt>
                <c:pt idx="5">
                  <c:v>914</c:v>
                </c:pt>
                <c:pt idx="8">
                  <c:v>877</c:v>
                </c:pt>
                <c:pt idx="11">
                  <c:v>837</c:v>
                </c:pt>
                <c:pt idx="14">
                  <c:v>818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28</c:v>
                </c:pt>
                <c:pt idx="3">
                  <c:v>29</c:v>
                </c:pt>
                <c:pt idx="6">
                  <c:v>34</c:v>
                </c:pt>
                <c:pt idx="9">
                  <c:v>52</c:v>
                </c:pt>
                <c:pt idx="12">
                  <c:v>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229</c:v>
                </c:pt>
                <c:pt idx="3">
                  <c:v>211</c:v>
                </c:pt>
                <c:pt idx="6">
                  <c:v>193</c:v>
                </c:pt>
                <c:pt idx="9">
                  <c:v>138</c:v>
                </c:pt>
                <c:pt idx="12">
                  <c:v>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920</c:v>
                </c:pt>
                <c:pt idx="3">
                  <c:v>869</c:v>
                </c:pt>
                <c:pt idx="6">
                  <c:v>730</c:v>
                </c:pt>
                <c:pt idx="9">
                  <c:v>631</c:v>
                </c:pt>
                <c:pt idx="12">
                  <c:v>655</c:v>
                </c:pt>
              </c:numCache>
            </c:numRef>
          </c:val>
        </c:ser>
        <c:dLbls>
          <c:showLegendKey val="0"/>
          <c:showVal val="0"/>
          <c:showCatName val="0"/>
          <c:showSerName val="0"/>
          <c:showPercent val="0"/>
          <c:showBubbleSize val="0"/>
        </c:dLbls>
        <c:gapWidth val="100"/>
        <c:overlap val="100"/>
        <c:axId val="93973504"/>
        <c:axId val="94196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266</c:v>
                </c:pt>
                <c:pt idx="2">
                  <c:v>#N/A</c:v>
                </c:pt>
                <c:pt idx="3">
                  <c:v>#N/A</c:v>
                </c:pt>
                <c:pt idx="4">
                  <c:v>195</c:v>
                </c:pt>
                <c:pt idx="5">
                  <c:v>#N/A</c:v>
                </c:pt>
                <c:pt idx="6">
                  <c:v>#N/A</c:v>
                </c:pt>
                <c:pt idx="7">
                  <c:v>80</c:v>
                </c:pt>
                <c:pt idx="8">
                  <c:v>#N/A</c:v>
                </c:pt>
                <c:pt idx="9">
                  <c:v>#N/A</c:v>
                </c:pt>
                <c:pt idx="10">
                  <c:v>-16</c:v>
                </c:pt>
                <c:pt idx="11">
                  <c:v>#N/A</c:v>
                </c:pt>
                <c:pt idx="12">
                  <c:v>#N/A</c:v>
                </c:pt>
                <c:pt idx="13">
                  <c:v>-12</c:v>
                </c:pt>
                <c:pt idx="14">
                  <c:v>#N/A</c:v>
                </c:pt>
              </c:numCache>
            </c:numRef>
          </c:val>
          <c:smooth val="0"/>
        </c:ser>
        <c:dLbls>
          <c:showLegendKey val="0"/>
          <c:showVal val="0"/>
          <c:showCatName val="0"/>
          <c:showSerName val="0"/>
          <c:showPercent val="0"/>
          <c:showBubbleSize val="0"/>
        </c:dLbls>
        <c:marker val="1"/>
        <c:smooth val="0"/>
        <c:axId val="93973504"/>
        <c:axId val="94196864"/>
      </c:lineChart>
      <c:catAx>
        <c:axId val="9397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96864"/>
        <c:crosses val="autoZero"/>
        <c:auto val="1"/>
        <c:lblAlgn val="ctr"/>
        <c:lblOffset val="100"/>
        <c:tickLblSkip val="1"/>
        <c:tickMarkSkip val="1"/>
        <c:noMultiLvlLbl val="0"/>
      </c:catAx>
      <c:valAx>
        <c:axId val="94196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97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6852</c:v>
                </c:pt>
                <c:pt idx="5">
                  <c:v>6810</c:v>
                </c:pt>
                <c:pt idx="8">
                  <c:v>6801</c:v>
                </c:pt>
                <c:pt idx="11">
                  <c:v>6583</c:v>
                </c:pt>
                <c:pt idx="14">
                  <c:v>6871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1020</c:v>
                </c:pt>
                <c:pt idx="5">
                  <c:v>940</c:v>
                </c:pt>
                <c:pt idx="8">
                  <c:v>857</c:v>
                </c:pt>
                <c:pt idx="11">
                  <c:v>862</c:v>
                </c:pt>
                <c:pt idx="14">
                  <c:v>779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2172</c:v>
                </c:pt>
                <c:pt idx="5">
                  <c:v>2421</c:v>
                </c:pt>
                <c:pt idx="8">
                  <c:v>2412</c:v>
                </c:pt>
                <c:pt idx="11">
                  <c:v>2515</c:v>
                </c:pt>
                <c:pt idx="14">
                  <c:v>2213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2900</c:v>
                </c:pt>
                <c:pt idx="3">
                  <c:v>3136</c:v>
                </c:pt>
                <c:pt idx="6">
                  <c:v>2431</c:v>
                </c:pt>
                <c:pt idx="9">
                  <c:v>2184</c:v>
                </c:pt>
                <c:pt idx="12">
                  <c:v>2120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1701</c:v>
                </c:pt>
                <c:pt idx="3">
                  <c:v>1649</c:v>
                </c:pt>
                <c:pt idx="6">
                  <c:v>1644</c:v>
                </c:pt>
                <c:pt idx="9">
                  <c:v>1651</c:v>
                </c:pt>
                <c:pt idx="12">
                  <c:v>1689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362</c:v>
                </c:pt>
                <c:pt idx="3">
                  <c:v>363</c:v>
                </c:pt>
                <c:pt idx="6">
                  <c:v>337</c:v>
                </c:pt>
                <c:pt idx="9">
                  <c:v>356</c:v>
                </c:pt>
                <c:pt idx="12">
                  <c:v>489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1685</c:v>
                </c:pt>
                <c:pt idx="3">
                  <c:v>1402</c:v>
                </c:pt>
                <c:pt idx="6">
                  <c:v>1175</c:v>
                </c:pt>
                <c:pt idx="9">
                  <c:v>1016</c:v>
                </c:pt>
                <c:pt idx="12">
                  <c:v>823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6879</c:v>
                </c:pt>
                <c:pt idx="3">
                  <c:v>7422</c:v>
                </c:pt>
                <c:pt idx="6">
                  <c:v>8182</c:v>
                </c:pt>
                <c:pt idx="9">
                  <c:v>8743</c:v>
                </c:pt>
                <c:pt idx="12">
                  <c:v>9427</c:v>
                </c:pt>
              </c:numCache>
            </c:numRef>
          </c:val>
        </c:ser>
        <c:dLbls>
          <c:showLegendKey val="0"/>
          <c:showVal val="0"/>
          <c:showCatName val="0"/>
          <c:showSerName val="0"/>
          <c:showPercent val="0"/>
          <c:showBubbleSize val="0"/>
        </c:dLbls>
        <c:gapWidth val="100"/>
        <c:overlap val="100"/>
        <c:axId val="93066752"/>
        <c:axId val="93068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3483</c:v>
                </c:pt>
                <c:pt idx="2">
                  <c:v>#N/A</c:v>
                </c:pt>
                <c:pt idx="3">
                  <c:v>#N/A</c:v>
                </c:pt>
                <c:pt idx="4">
                  <c:v>3800</c:v>
                </c:pt>
                <c:pt idx="5">
                  <c:v>#N/A</c:v>
                </c:pt>
                <c:pt idx="6">
                  <c:v>#N/A</c:v>
                </c:pt>
                <c:pt idx="7">
                  <c:v>3698</c:v>
                </c:pt>
                <c:pt idx="8">
                  <c:v>#N/A</c:v>
                </c:pt>
                <c:pt idx="9">
                  <c:v>#N/A</c:v>
                </c:pt>
                <c:pt idx="10">
                  <c:v>3989</c:v>
                </c:pt>
                <c:pt idx="11">
                  <c:v>#N/A</c:v>
                </c:pt>
                <c:pt idx="12">
                  <c:v>#N/A</c:v>
                </c:pt>
                <c:pt idx="13">
                  <c:v>4686</c:v>
                </c:pt>
                <c:pt idx="14">
                  <c:v>#N/A</c:v>
                </c:pt>
              </c:numCache>
            </c:numRef>
          </c:val>
          <c:smooth val="0"/>
        </c:ser>
        <c:dLbls>
          <c:showLegendKey val="0"/>
          <c:showVal val="0"/>
          <c:showCatName val="0"/>
          <c:showSerName val="0"/>
          <c:showPercent val="0"/>
          <c:showBubbleSize val="0"/>
        </c:dLbls>
        <c:marker val="1"/>
        <c:smooth val="0"/>
        <c:axId val="93066752"/>
        <c:axId val="93068672"/>
      </c:lineChart>
      <c:catAx>
        <c:axId val="9306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3068672"/>
        <c:crosses val="autoZero"/>
        <c:auto val="1"/>
        <c:lblAlgn val="ctr"/>
        <c:lblOffset val="100"/>
        <c:tickLblSkip val="1"/>
        <c:tickMarkSkip val="1"/>
        <c:noMultiLvlLbl val="0"/>
      </c:catAx>
      <c:valAx>
        <c:axId val="9306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6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21,178
20,919
66.87
9,030,092
8,688,642
334,970
4,764,528
9,427,236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115.6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財政力指数は</a:t>
          </a:r>
          <a:r>
            <a:rPr lang="en-US" altLang="ja-JP" sz="1300" b="0" i="0" baseline="0">
              <a:solidFill>
                <a:schemeClr val="dk1"/>
              </a:solidFill>
              <a:effectLst/>
              <a:latin typeface="+mj-ea"/>
              <a:ea typeface="+mj-ea"/>
              <a:cs typeface="+mn-cs"/>
            </a:rPr>
            <a:t>26</a:t>
          </a:r>
          <a:r>
            <a:rPr lang="ja-JP" altLang="ja-JP" sz="1300" b="0" i="0" baseline="0">
              <a:solidFill>
                <a:schemeClr val="dk1"/>
              </a:solidFill>
              <a:effectLst/>
              <a:latin typeface="+mj-ea"/>
              <a:ea typeface="+mj-ea"/>
              <a:cs typeface="+mn-cs"/>
            </a:rPr>
            <a:t>年度決算では、前年度と同数値となっている。類似団体の平均</a:t>
          </a:r>
          <a:r>
            <a:rPr lang="en-US" altLang="ja-JP" sz="1300" b="0" i="0" baseline="0">
              <a:solidFill>
                <a:schemeClr val="dk1"/>
              </a:solidFill>
              <a:effectLst/>
              <a:latin typeface="+mj-ea"/>
              <a:ea typeface="+mj-ea"/>
              <a:cs typeface="+mn-cs"/>
            </a:rPr>
            <a:t>(0.63</a:t>
          </a:r>
          <a:r>
            <a:rPr lang="ja-JP" altLang="ja-JP" sz="1300" b="0" i="0" baseline="0">
              <a:solidFill>
                <a:schemeClr val="dk1"/>
              </a:solidFill>
              <a:effectLst/>
              <a:latin typeface="+mj-ea"/>
              <a:ea typeface="+mj-ea"/>
              <a:cs typeface="+mn-cs"/>
            </a:rPr>
            <a:t>）では下回っているが、全国（</a:t>
          </a:r>
          <a:r>
            <a:rPr lang="en-US" altLang="ja-JP" sz="1300" b="0" i="0" baseline="0">
              <a:solidFill>
                <a:schemeClr val="dk1"/>
              </a:solidFill>
              <a:effectLst/>
              <a:latin typeface="+mj-ea"/>
              <a:ea typeface="+mj-ea"/>
              <a:cs typeface="+mn-cs"/>
            </a:rPr>
            <a:t>0.49</a:t>
          </a:r>
          <a:r>
            <a:rPr lang="ja-JP" altLang="ja-JP" sz="1300" b="0" i="0" baseline="0">
              <a:solidFill>
                <a:schemeClr val="dk1"/>
              </a:solidFill>
              <a:effectLst/>
              <a:latin typeface="+mj-ea"/>
              <a:ea typeface="+mj-ea"/>
              <a:cs typeface="+mn-cs"/>
            </a:rPr>
            <a:t>）及び長野県（</a:t>
          </a:r>
          <a:r>
            <a:rPr lang="en-US" altLang="ja-JP" sz="1300" b="0" i="0" baseline="0">
              <a:solidFill>
                <a:schemeClr val="dk1"/>
              </a:solidFill>
              <a:effectLst/>
              <a:latin typeface="+mj-ea"/>
              <a:ea typeface="+mj-ea"/>
              <a:cs typeface="+mn-cs"/>
            </a:rPr>
            <a:t>0.38</a:t>
          </a:r>
          <a:r>
            <a:rPr lang="ja-JP" altLang="ja-JP" sz="1300" b="0" i="0" baseline="0">
              <a:solidFill>
                <a:schemeClr val="dk1"/>
              </a:solidFill>
              <a:effectLst/>
              <a:latin typeface="+mj-ea"/>
              <a:ea typeface="+mj-ea"/>
              <a:cs typeface="+mn-cs"/>
            </a:rPr>
            <a:t>）の平均は上回っている。</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町土の</a:t>
          </a:r>
          <a:r>
            <a:rPr lang="en-US" altLang="ja-JP" sz="1300" b="0" i="0" baseline="0">
              <a:solidFill>
                <a:schemeClr val="dk1"/>
              </a:solidFill>
              <a:effectLst/>
              <a:latin typeface="+mj-ea"/>
              <a:ea typeface="+mj-ea"/>
              <a:cs typeface="+mn-cs"/>
            </a:rPr>
            <a:t>80</a:t>
          </a:r>
          <a:r>
            <a:rPr lang="ja-JP" altLang="ja-JP" sz="1300" b="0" i="0" baseline="0">
              <a:solidFill>
                <a:schemeClr val="dk1"/>
              </a:solidFill>
              <a:effectLst/>
              <a:latin typeface="+mj-ea"/>
              <a:ea typeface="+mj-ea"/>
              <a:cs typeface="+mn-cs"/>
            </a:rPr>
            <a:t>％以上を森林が占め、可住地面積の少ないコンパクトな地域的特性により、行政効率が高く、基準財政需要額が低めに算出されることもあるが、地方税等の自主財源確保と歳出削減を一層図ることとし、財政基盤強化に努めていく。</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7" name="直線コネクタ 66"/>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0" name="直線コネクタ 69"/>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14817</xdr:rowOff>
    </xdr:to>
    <xdr:cxnSp macro="">
      <xdr:nvCxnSpPr>
        <xdr:cNvPr id="73" name="直線コネクタ 72"/>
        <xdr:cNvCxnSpPr/>
      </xdr:nvCxnSpPr>
      <xdr:spPr>
        <a:xfrm>
          <a:off x="2336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159455</xdr:rowOff>
    </xdr:to>
    <xdr:cxnSp macro="">
      <xdr:nvCxnSpPr>
        <xdr:cNvPr id="76" name="直線コネクタ 75"/>
        <xdr:cNvCxnSpPr/>
      </xdr:nvCxnSpPr>
      <xdr:spPr>
        <a:xfrm>
          <a:off x="1447800" y="732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9" name="フローチャート : 判断 78"/>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0" name="テキスト ボックス 79"/>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7"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8" name="円/楕円 87"/>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9" name="テキスト ボックス 88"/>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1" name="テキスト ボックス 90"/>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2" name="円/楕円 91"/>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3" name="テキスト ボックス 92"/>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4" name="円/楕円 93"/>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5" name="テキスト ボックス 94"/>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経常収支比率は、</a:t>
          </a:r>
          <a:r>
            <a:rPr lang="en-US" altLang="ja-JP" sz="1300" b="0" i="0" baseline="0">
              <a:solidFill>
                <a:schemeClr val="dk1"/>
              </a:solidFill>
              <a:effectLst/>
              <a:latin typeface="+mj-ea"/>
              <a:ea typeface="+mj-ea"/>
              <a:cs typeface="+mn-cs"/>
            </a:rPr>
            <a:t>22</a:t>
          </a:r>
          <a:r>
            <a:rPr lang="ja-JP" altLang="ja-JP" sz="1300" b="0" i="0" baseline="0">
              <a:solidFill>
                <a:schemeClr val="dk1"/>
              </a:solidFill>
              <a:effectLst/>
              <a:latin typeface="+mj-ea"/>
              <a:ea typeface="+mj-ea"/>
              <a:cs typeface="+mn-cs"/>
            </a:rPr>
            <a:t>年度</a:t>
          </a:r>
          <a:r>
            <a:rPr lang="ja-JP" altLang="en-US" sz="1300" b="0" i="0" baseline="0">
              <a:solidFill>
                <a:schemeClr val="dk1"/>
              </a:solidFill>
              <a:effectLst/>
              <a:latin typeface="+mj-ea"/>
              <a:ea typeface="+mj-ea"/>
              <a:cs typeface="+mn-cs"/>
            </a:rPr>
            <a:t>決算</a:t>
          </a:r>
          <a:r>
            <a:rPr lang="ja-JP" altLang="ja-JP" sz="1300" b="0" i="0" baseline="0">
              <a:solidFill>
                <a:schemeClr val="dk1"/>
              </a:solidFill>
              <a:effectLst/>
              <a:latin typeface="+mj-ea"/>
              <a:ea typeface="+mj-ea"/>
              <a:cs typeface="+mn-cs"/>
            </a:rPr>
            <a:t>から</a:t>
          </a:r>
          <a:r>
            <a:rPr lang="en-US" altLang="ja-JP" sz="1300" b="0" i="0" baseline="0">
              <a:solidFill>
                <a:schemeClr val="dk1"/>
              </a:solidFill>
              <a:effectLst/>
              <a:latin typeface="+mj-ea"/>
              <a:ea typeface="+mj-ea"/>
              <a:cs typeface="+mn-cs"/>
            </a:rPr>
            <a:t>70</a:t>
          </a:r>
          <a:r>
            <a:rPr lang="ja-JP" altLang="ja-JP" sz="1300" b="0" i="0" baseline="0">
              <a:solidFill>
                <a:schemeClr val="dk1"/>
              </a:solidFill>
              <a:effectLst/>
              <a:latin typeface="+mj-ea"/>
              <a:ea typeface="+mj-ea"/>
              <a:cs typeface="+mn-cs"/>
            </a:rPr>
            <a:t>％台を維持している。類似団体平均（</a:t>
          </a:r>
          <a:r>
            <a:rPr lang="en-US" altLang="ja-JP" sz="1300" b="0" i="0" baseline="0">
              <a:solidFill>
                <a:schemeClr val="dk1"/>
              </a:solidFill>
              <a:effectLst/>
              <a:latin typeface="+mj-ea"/>
              <a:ea typeface="+mj-ea"/>
              <a:cs typeface="+mn-cs"/>
            </a:rPr>
            <a:t>87.2</a:t>
          </a:r>
          <a:r>
            <a:rPr lang="ja-JP" altLang="ja-JP" sz="1300" b="0" i="0" baseline="0">
              <a:solidFill>
                <a:schemeClr val="dk1"/>
              </a:solidFill>
              <a:effectLst/>
              <a:latin typeface="+mj-ea"/>
              <a:ea typeface="+mj-ea"/>
              <a:cs typeface="+mn-cs"/>
            </a:rPr>
            <a:t>％）の中では上位の数値であり、全国（</a:t>
          </a:r>
          <a:r>
            <a:rPr lang="en-US" altLang="ja-JP" sz="1300" b="0" i="0" baseline="0">
              <a:solidFill>
                <a:schemeClr val="dk1"/>
              </a:solidFill>
              <a:effectLst/>
              <a:latin typeface="+mj-ea"/>
              <a:ea typeface="+mj-ea"/>
              <a:cs typeface="+mn-cs"/>
            </a:rPr>
            <a:t>91.3</a:t>
          </a:r>
          <a:r>
            <a:rPr lang="ja-JP" altLang="ja-JP" sz="1300" b="0" i="0" baseline="0">
              <a:solidFill>
                <a:schemeClr val="dk1"/>
              </a:solidFill>
              <a:effectLst/>
              <a:latin typeface="+mj-ea"/>
              <a:ea typeface="+mj-ea"/>
              <a:cs typeface="+mn-cs"/>
            </a:rPr>
            <a:t>％）及び長野県（</a:t>
          </a:r>
          <a:r>
            <a:rPr lang="en-US" altLang="ja-JP" sz="1300" b="0" i="0" baseline="0">
              <a:solidFill>
                <a:schemeClr val="dk1"/>
              </a:solidFill>
              <a:effectLst/>
              <a:latin typeface="+mj-ea"/>
              <a:ea typeface="+mj-ea"/>
              <a:cs typeface="+mn-cs"/>
            </a:rPr>
            <a:t>84.4</a:t>
          </a:r>
          <a:r>
            <a:rPr lang="ja-JP" altLang="ja-JP" sz="1300" b="0" i="0" baseline="0">
              <a:solidFill>
                <a:schemeClr val="dk1"/>
              </a:solidFill>
              <a:effectLst/>
              <a:latin typeface="+mj-ea"/>
              <a:ea typeface="+mj-ea"/>
              <a:cs typeface="+mn-cs"/>
            </a:rPr>
            <a:t>％）の平均に対しても大きく下回っている。</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比率改善の大きな要因としては、持続可能な健全財政構築のために策定した</a:t>
          </a:r>
          <a:r>
            <a:rPr lang="en-US" altLang="ja-JP" sz="1300" b="0" i="0" baseline="0">
              <a:solidFill>
                <a:schemeClr val="dk1"/>
              </a:solidFill>
              <a:effectLst/>
              <a:latin typeface="+mj-ea"/>
              <a:ea typeface="+mj-ea"/>
              <a:cs typeface="+mn-cs"/>
            </a:rPr>
            <a:t>『</a:t>
          </a:r>
          <a:r>
            <a:rPr lang="ja-JP" altLang="ja-JP" sz="1300" b="0" i="0" baseline="0">
              <a:solidFill>
                <a:schemeClr val="dk1"/>
              </a:solidFill>
              <a:effectLst/>
              <a:latin typeface="+mj-ea"/>
              <a:ea typeface="+mj-ea"/>
              <a:cs typeface="+mn-cs"/>
            </a:rPr>
            <a:t>行財政経営プラン</a:t>
          </a:r>
          <a:r>
            <a:rPr lang="en-US" altLang="ja-JP" sz="1300" b="0" i="0" baseline="0">
              <a:solidFill>
                <a:schemeClr val="dk1"/>
              </a:solidFill>
              <a:effectLst/>
              <a:latin typeface="+mj-ea"/>
              <a:ea typeface="+mj-ea"/>
              <a:cs typeface="+mn-cs"/>
            </a:rPr>
            <a:t>』</a:t>
          </a:r>
          <a:r>
            <a:rPr lang="ja-JP" altLang="ja-JP" sz="1300" b="0" i="0" baseline="0">
              <a:solidFill>
                <a:schemeClr val="dk1"/>
              </a:solidFill>
              <a:effectLst/>
              <a:latin typeface="+mj-ea"/>
              <a:ea typeface="+mj-ea"/>
              <a:cs typeface="+mn-cs"/>
            </a:rPr>
            <a:t>に基づく人件費の抑制、公債費の縮減が影響しているものと考えられる。今後も行財政改革への取り組みを通じ経常経費の削減に努めていく。</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114808</xdr:rowOff>
    </xdr:from>
    <xdr:to>
      <xdr:col>7</xdr:col>
      <xdr:colOff>152400</xdr:colOff>
      <xdr:row>60</xdr:row>
      <xdr:rowOff>73660</xdr:rowOff>
    </xdr:to>
    <xdr:cxnSp macro="">
      <xdr:nvCxnSpPr>
        <xdr:cNvPr id="128" name="直線コネクタ 127"/>
        <xdr:cNvCxnSpPr/>
      </xdr:nvCxnSpPr>
      <xdr:spPr>
        <a:xfrm>
          <a:off x="4114800" y="10230358"/>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114808</xdr:rowOff>
    </xdr:from>
    <xdr:to>
      <xdr:col>6</xdr:col>
      <xdr:colOff>0</xdr:colOff>
      <xdr:row>60</xdr:row>
      <xdr:rowOff>131572</xdr:rowOff>
    </xdr:to>
    <xdr:cxnSp macro="">
      <xdr:nvCxnSpPr>
        <xdr:cNvPr id="131" name="直線コネクタ 130"/>
        <xdr:cNvCxnSpPr/>
      </xdr:nvCxnSpPr>
      <xdr:spPr>
        <a:xfrm flipV="1">
          <a:off x="3225800" y="1023035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68834</xdr:rowOff>
    </xdr:from>
    <xdr:to>
      <xdr:col>4</xdr:col>
      <xdr:colOff>482600</xdr:colOff>
      <xdr:row>60</xdr:row>
      <xdr:rowOff>131572</xdr:rowOff>
    </xdr:to>
    <xdr:cxnSp macro="">
      <xdr:nvCxnSpPr>
        <xdr:cNvPr id="134" name="直線コネクタ 133"/>
        <xdr:cNvCxnSpPr/>
      </xdr:nvCxnSpPr>
      <xdr:spPr>
        <a:xfrm>
          <a:off x="2336800" y="103558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68834</xdr:rowOff>
    </xdr:from>
    <xdr:to>
      <xdr:col>3</xdr:col>
      <xdr:colOff>279400</xdr:colOff>
      <xdr:row>60</xdr:row>
      <xdr:rowOff>150876</xdr:rowOff>
    </xdr:to>
    <xdr:cxnSp macro="">
      <xdr:nvCxnSpPr>
        <xdr:cNvPr id="137" name="直線コネクタ 136"/>
        <xdr:cNvCxnSpPr/>
      </xdr:nvCxnSpPr>
      <xdr:spPr>
        <a:xfrm flipV="1">
          <a:off x="1447800" y="1035583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40" name="フローチャート : 判断 139"/>
        <xdr:cNvSpPr/>
      </xdr:nvSpPr>
      <xdr:spPr>
        <a:xfrm>
          <a:off x="1397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157243</xdr:rowOff>
    </xdr:from>
    <xdr:ext cx="762000" cy="259045"/>
    <xdr:sp macro="" textlink="">
      <xdr:nvSpPr>
        <xdr:cNvPr id="141" name="テキスト ボックス 140"/>
        <xdr:cNvSpPr txBox="1"/>
      </xdr:nvSpPr>
      <xdr:spPr>
        <a:xfrm>
          <a:off x="1066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22860</xdr:rowOff>
    </xdr:from>
    <xdr:to>
      <xdr:col>7</xdr:col>
      <xdr:colOff>203200</xdr:colOff>
      <xdr:row>60</xdr:row>
      <xdr:rowOff>124460</xdr:rowOff>
    </xdr:to>
    <xdr:sp macro="" textlink="">
      <xdr:nvSpPr>
        <xdr:cNvPr id="147" name="円/楕円 146"/>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39387</xdr:rowOff>
    </xdr:from>
    <xdr:ext cx="762000" cy="259045"/>
    <xdr:sp macro="" textlink="">
      <xdr:nvSpPr>
        <xdr:cNvPr id="148" name="財政構造の弾力性該当値テキスト"/>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64008</xdr:rowOff>
    </xdr:from>
    <xdr:to>
      <xdr:col>6</xdr:col>
      <xdr:colOff>50800</xdr:colOff>
      <xdr:row>59</xdr:row>
      <xdr:rowOff>165608</xdr:rowOff>
    </xdr:to>
    <xdr:sp macro="" textlink="">
      <xdr:nvSpPr>
        <xdr:cNvPr id="149" name="円/楕円 148"/>
        <xdr:cNvSpPr/>
      </xdr:nvSpPr>
      <xdr:spPr>
        <a:xfrm>
          <a:off x="4064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4335</xdr:rowOff>
    </xdr:from>
    <xdr:ext cx="736600" cy="259045"/>
    <xdr:sp macro="" textlink="">
      <xdr:nvSpPr>
        <xdr:cNvPr id="150" name="テキスト ボックス 149"/>
        <xdr:cNvSpPr txBox="1"/>
      </xdr:nvSpPr>
      <xdr:spPr>
        <a:xfrm>
          <a:off x="3733800" y="994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80772</xdr:rowOff>
    </xdr:from>
    <xdr:to>
      <xdr:col>4</xdr:col>
      <xdr:colOff>533400</xdr:colOff>
      <xdr:row>61</xdr:row>
      <xdr:rowOff>10922</xdr:rowOff>
    </xdr:to>
    <xdr:sp macro="" textlink="">
      <xdr:nvSpPr>
        <xdr:cNvPr id="151" name="円/楕円 150"/>
        <xdr:cNvSpPr/>
      </xdr:nvSpPr>
      <xdr:spPr>
        <a:xfrm>
          <a:off x="3175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21099</xdr:rowOff>
    </xdr:from>
    <xdr:ext cx="762000" cy="259045"/>
    <xdr:sp macro="" textlink="">
      <xdr:nvSpPr>
        <xdr:cNvPr id="152" name="テキスト ボックス 151"/>
        <xdr:cNvSpPr txBox="1"/>
      </xdr:nvSpPr>
      <xdr:spPr>
        <a:xfrm>
          <a:off x="2844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18034</xdr:rowOff>
    </xdr:from>
    <xdr:to>
      <xdr:col>3</xdr:col>
      <xdr:colOff>330200</xdr:colOff>
      <xdr:row>60</xdr:row>
      <xdr:rowOff>119634</xdr:rowOff>
    </xdr:to>
    <xdr:sp macro="" textlink="">
      <xdr:nvSpPr>
        <xdr:cNvPr id="153" name="円/楕円 152"/>
        <xdr:cNvSpPr/>
      </xdr:nvSpPr>
      <xdr:spPr>
        <a:xfrm>
          <a:off x="2286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129811</xdr:rowOff>
    </xdr:from>
    <xdr:ext cx="762000" cy="259045"/>
    <xdr:sp macro="" textlink="">
      <xdr:nvSpPr>
        <xdr:cNvPr id="154" name="テキスト ボックス 153"/>
        <xdr:cNvSpPr txBox="1"/>
      </xdr:nvSpPr>
      <xdr:spPr>
        <a:xfrm>
          <a:off x="1955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100076</xdr:rowOff>
    </xdr:from>
    <xdr:to>
      <xdr:col>2</xdr:col>
      <xdr:colOff>127000</xdr:colOff>
      <xdr:row>61</xdr:row>
      <xdr:rowOff>30226</xdr:rowOff>
    </xdr:to>
    <xdr:sp macro="" textlink="">
      <xdr:nvSpPr>
        <xdr:cNvPr id="155" name="円/楕円 154"/>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40403</xdr:rowOff>
    </xdr:from>
    <xdr:ext cx="762000" cy="259045"/>
    <xdr:sp macro="" textlink="">
      <xdr:nvSpPr>
        <xdr:cNvPr id="156" name="テキスト ボックス 155"/>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[121,712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j-ea"/>
              <a:ea typeface="+mj-ea"/>
              <a:cs typeface="+mn-cs"/>
            </a:rPr>
            <a:t>　</a:t>
          </a:r>
          <a:r>
            <a:rPr lang="ja-JP" altLang="ja-JP" sz="1300" b="0" i="0" baseline="0">
              <a:solidFill>
                <a:schemeClr val="dk1"/>
              </a:solidFill>
              <a:effectLst/>
              <a:latin typeface="+mj-ea"/>
              <a:ea typeface="+mj-ea"/>
              <a:cs typeface="+mn-cs"/>
            </a:rPr>
            <a:t>人口</a:t>
          </a:r>
          <a:r>
            <a:rPr lang="en-US" altLang="ja-JP" sz="1300" b="0" i="0" baseline="0">
              <a:solidFill>
                <a:schemeClr val="dk1"/>
              </a:solidFill>
              <a:effectLst/>
              <a:latin typeface="+mj-ea"/>
              <a:ea typeface="+mj-ea"/>
              <a:cs typeface="+mn-cs"/>
            </a:rPr>
            <a:t>1</a:t>
          </a:r>
          <a:r>
            <a:rPr lang="ja-JP" altLang="ja-JP" sz="1300" b="0" i="0" baseline="0">
              <a:solidFill>
                <a:schemeClr val="dk1"/>
              </a:solidFill>
              <a:effectLst/>
              <a:latin typeface="+mj-ea"/>
              <a:ea typeface="+mj-ea"/>
              <a:cs typeface="+mn-cs"/>
            </a:rPr>
            <a:t>人当たり人件費・物件費等決算額は、類似団体平均で</a:t>
          </a:r>
          <a:r>
            <a:rPr lang="en-US" altLang="ja-JP" sz="1300" b="0" i="0" baseline="0">
              <a:solidFill>
                <a:schemeClr val="dk1"/>
              </a:solidFill>
              <a:effectLst/>
              <a:latin typeface="+mj-ea"/>
              <a:ea typeface="+mj-ea"/>
              <a:cs typeface="+mn-cs"/>
            </a:rPr>
            <a:t>8,680</a:t>
          </a:r>
          <a:r>
            <a:rPr lang="ja-JP" altLang="ja-JP" sz="1300" b="0" i="0" baseline="0">
              <a:solidFill>
                <a:schemeClr val="dk1"/>
              </a:solidFill>
              <a:effectLst/>
              <a:latin typeface="+mj-ea"/>
              <a:ea typeface="+mj-ea"/>
              <a:cs typeface="+mn-cs"/>
            </a:rPr>
            <a:t>円</a:t>
          </a:r>
          <a:r>
            <a:rPr lang="ja-JP" altLang="en-US" sz="1300" b="0" i="0" baseline="0">
              <a:solidFill>
                <a:schemeClr val="dk1"/>
              </a:solidFill>
              <a:effectLst/>
              <a:latin typeface="+mj-ea"/>
              <a:ea typeface="+mj-ea"/>
              <a:cs typeface="+mn-cs"/>
            </a:rPr>
            <a:t>、全国平均で</a:t>
          </a:r>
          <a:r>
            <a:rPr lang="en-US" altLang="ja-JP" sz="1300" b="0" i="0" baseline="0">
              <a:solidFill>
                <a:schemeClr val="dk1"/>
              </a:solidFill>
              <a:effectLst/>
              <a:latin typeface="+mj-ea"/>
              <a:ea typeface="+mj-ea"/>
              <a:cs typeface="+mn-cs"/>
            </a:rPr>
            <a:t>1,728</a:t>
          </a:r>
          <a:r>
            <a:rPr lang="ja-JP" altLang="en-US" sz="1300" b="0" i="0" baseline="0">
              <a:solidFill>
                <a:schemeClr val="dk1"/>
              </a:solidFill>
              <a:effectLst/>
              <a:latin typeface="+mj-ea"/>
              <a:ea typeface="+mj-ea"/>
              <a:cs typeface="+mn-cs"/>
            </a:rPr>
            <a:t>円</a:t>
          </a:r>
          <a:r>
            <a:rPr lang="ja-JP" altLang="ja-JP" sz="1300" b="0" i="0" baseline="0">
              <a:solidFill>
                <a:schemeClr val="dk1"/>
              </a:solidFill>
              <a:effectLst/>
              <a:latin typeface="+mj-ea"/>
              <a:ea typeface="+mj-ea"/>
              <a:cs typeface="+mn-cs"/>
            </a:rPr>
            <a:t>上回っているが、長野県の平均では下回っている。</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財政の硬直化を招くとされる義務的経費である人件費は、</a:t>
          </a:r>
          <a:r>
            <a:rPr lang="en-US" altLang="ja-JP" sz="1300" b="0" i="0" baseline="0">
              <a:solidFill>
                <a:schemeClr val="dk1"/>
              </a:solidFill>
              <a:effectLst/>
              <a:latin typeface="+mj-ea"/>
              <a:ea typeface="+mj-ea"/>
              <a:cs typeface="+mn-cs"/>
            </a:rPr>
            <a:t>『</a:t>
          </a:r>
          <a:r>
            <a:rPr lang="ja-JP" altLang="ja-JP" sz="1300" b="0" i="0" baseline="0">
              <a:solidFill>
                <a:schemeClr val="dk1"/>
              </a:solidFill>
              <a:effectLst/>
              <a:latin typeface="+mj-ea"/>
              <a:ea typeface="+mj-ea"/>
              <a:cs typeface="+mn-cs"/>
            </a:rPr>
            <a:t>行財政経営プラン</a:t>
          </a:r>
          <a:r>
            <a:rPr lang="en-US" altLang="ja-JP" sz="1300" b="0" i="0" baseline="0">
              <a:solidFill>
                <a:schemeClr val="dk1"/>
              </a:solidFill>
              <a:effectLst/>
              <a:latin typeface="+mj-ea"/>
              <a:ea typeface="+mj-ea"/>
              <a:cs typeface="+mn-cs"/>
            </a:rPr>
            <a:t>』</a:t>
          </a:r>
          <a:r>
            <a:rPr lang="ja-JP" altLang="ja-JP" sz="1300" b="0" i="0" baseline="0">
              <a:solidFill>
                <a:schemeClr val="dk1"/>
              </a:solidFill>
              <a:effectLst/>
              <a:latin typeface="+mj-ea"/>
              <a:ea typeface="+mj-ea"/>
              <a:cs typeface="+mn-cs"/>
            </a:rPr>
            <a:t>に基づき抑制を行ってきており、今後もプランに沿った中長期的な計画的採用を検討し、実施していく。</a:t>
          </a:r>
          <a:endParaRPr lang="ja-JP" altLang="ja-JP" sz="1300">
            <a:effectLst/>
            <a:latin typeface="+mj-ea"/>
            <a:ea typeface="+mj-ea"/>
          </a:endParaRPr>
        </a:p>
        <a:p>
          <a:pPr rtl="0"/>
          <a:r>
            <a:rPr lang="ja-JP" altLang="ja-JP" sz="1300" b="0" i="0" baseline="0">
              <a:solidFill>
                <a:schemeClr val="dk1"/>
              </a:solidFill>
              <a:effectLst/>
              <a:latin typeface="+mj-ea"/>
              <a:ea typeface="+mj-ea"/>
              <a:cs typeface="+mn-cs"/>
            </a:rPr>
            <a:t>　物件費におい</a:t>
          </a:r>
          <a:r>
            <a:rPr lang="ja-JP" altLang="en-US" sz="1300" b="0" i="0" baseline="0">
              <a:solidFill>
                <a:schemeClr val="dk1"/>
              </a:solidFill>
              <a:effectLst/>
              <a:latin typeface="+mj-ea"/>
              <a:ea typeface="+mj-ea"/>
              <a:cs typeface="+mn-cs"/>
            </a:rPr>
            <a:t>ては</a:t>
          </a:r>
          <a:r>
            <a:rPr lang="ja-JP" altLang="ja-JP" sz="1300" b="0" i="0" baseline="0">
              <a:solidFill>
                <a:schemeClr val="dk1"/>
              </a:solidFill>
              <a:effectLst/>
              <a:latin typeface="+mj-ea"/>
              <a:ea typeface="+mj-ea"/>
              <a:cs typeface="+mn-cs"/>
            </a:rPr>
            <a:t>、</a:t>
          </a:r>
          <a:r>
            <a:rPr lang="en-US" altLang="ja-JP" sz="1300" b="0" i="0" baseline="0">
              <a:solidFill>
                <a:schemeClr val="dk1"/>
              </a:solidFill>
              <a:effectLst/>
              <a:latin typeface="+mj-ea"/>
              <a:ea typeface="+mj-ea"/>
              <a:cs typeface="+mn-cs"/>
            </a:rPr>
            <a:t>25</a:t>
          </a:r>
          <a:r>
            <a:rPr lang="ja-JP" altLang="en-US" sz="1300" b="0" i="0" baseline="0">
              <a:solidFill>
                <a:schemeClr val="dk1"/>
              </a:solidFill>
              <a:effectLst/>
              <a:latin typeface="+mj-ea"/>
              <a:ea typeface="+mj-ea"/>
              <a:cs typeface="+mn-cs"/>
            </a:rPr>
            <a:t>年度決算額と比較して増額となっており、</a:t>
          </a:r>
          <a:r>
            <a:rPr lang="en-US" altLang="ja-JP" sz="1300" b="0" i="0" baseline="0">
              <a:solidFill>
                <a:schemeClr val="dk1"/>
              </a:solidFill>
              <a:effectLst/>
              <a:latin typeface="+mj-ea"/>
              <a:ea typeface="+mj-ea"/>
              <a:cs typeface="+mn-cs"/>
            </a:rPr>
            <a:t>22</a:t>
          </a:r>
          <a:r>
            <a:rPr lang="ja-JP" altLang="en-US" sz="1300" b="0" i="0" baseline="0">
              <a:solidFill>
                <a:schemeClr val="dk1"/>
              </a:solidFill>
              <a:effectLst/>
              <a:latin typeface="+mj-ea"/>
              <a:ea typeface="+mj-ea"/>
              <a:cs typeface="+mn-cs"/>
            </a:rPr>
            <a:t>年度からも年々増加傾向となっていることから、</a:t>
          </a:r>
          <a:r>
            <a:rPr lang="ja-JP" altLang="ja-JP" sz="1300" b="0" i="0" baseline="0">
              <a:solidFill>
                <a:schemeClr val="dk1"/>
              </a:solidFill>
              <a:effectLst/>
              <a:latin typeface="+mj-ea"/>
              <a:ea typeface="+mj-ea"/>
              <a:cs typeface="+mn-cs"/>
            </a:rPr>
            <a:t>最小の経費で最大の効果が上がるよう行財政運営に努めていく。</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90962</xdr:rowOff>
    </xdr:from>
    <xdr:to>
      <xdr:col>7</xdr:col>
      <xdr:colOff>152400</xdr:colOff>
      <xdr:row>83</xdr:row>
      <xdr:rowOff>147120</xdr:rowOff>
    </xdr:to>
    <xdr:cxnSp macro="">
      <xdr:nvCxnSpPr>
        <xdr:cNvPr id="191" name="直線コネクタ 190"/>
        <xdr:cNvCxnSpPr/>
      </xdr:nvCxnSpPr>
      <xdr:spPr>
        <a:xfrm>
          <a:off x="4114800" y="14321312"/>
          <a:ext cx="838200" cy="5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82017</xdr:rowOff>
    </xdr:from>
    <xdr:to>
      <xdr:col>6</xdr:col>
      <xdr:colOff>0</xdr:colOff>
      <xdr:row>83</xdr:row>
      <xdr:rowOff>90962</xdr:rowOff>
    </xdr:to>
    <xdr:cxnSp macro="">
      <xdr:nvCxnSpPr>
        <xdr:cNvPr id="194" name="直線コネクタ 193"/>
        <xdr:cNvCxnSpPr/>
      </xdr:nvCxnSpPr>
      <xdr:spPr>
        <a:xfrm>
          <a:off x="3225800" y="14312367"/>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63486</xdr:rowOff>
    </xdr:from>
    <xdr:to>
      <xdr:col>4</xdr:col>
      <xdr:colOff>482600</xdr:colOff>
      <xdr:row>83</xdr:row>
      <xdr:rowOff>82017</xdr:rowOff>
    </xdr:to>
    <xdr:cxnSp macro="">
      <xdr:nvCxnSpPr>
        <xdr:cNvPr id="197" name="直線コネクタ 196"/>
        <xdr:cNvCxnSpPr/>
      </xdr:nvCxnSpPr>
      <xdr:spPr>
        <a:xfrm>
          <a:off x="2336800" y="14293836"/>
          <a:ext cx="889000" cy="1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54848</xdr:rowOff>
    </xdr:from>
    <xdr:to>
      <xdr:col>3</xdr:col>
      <xdr:colOff>279400</xdr:colOff>
      <xdr:row>83</xdr:row>
      <xdr:rowOff>63486</xdr:rowOff>
    </xdr:to>
    <xdr:cxnSp macro="">
      <xdr:nvCxnSpPr>
        <xdr:cNvPr id="200" name="直線コネクタ 199"/>
        <xdr:cNvCxnSpPr/>
      </xdr:nvCxnSpPr>
      <xdr:spPr>
        <a:xfrm>
          <a:off x="1447800" y="14285198"/>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76879</xdr:rowOff>
    </xdr:from>
    <xdr:to>
      <xdr:col>2</xdr:col>
      <xdr:colOff>127000</xdr:colOff>
      <xdr:row>84</xdr:row>
      <xdr:rowOff>7029</xdr:rowOff>
    </xdr:to>
    <xdr:sp macro="" textlink="">
      <xdr:nvSpPr>
        <xdr:cNvPr id="203" name="フローチャート : 判断 202"/>
        <xdr:cNvSpPr/>
      </xdr:nvSpPr>
      <xdr:spPr>
        <a:xfrm>
          <a:off x="1397000" y="143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163256</xdr:rowOff>
    </xdr:from>
    <xdr:ext cx="762000" cy="259045"/>
    <xdr:sp macro="" textlink="">
      <xdr:nvSpPr>
        <xdr:cNvPr id="204" name="テキスト ボックス 203"/>
        <xdr:cNvSpPr txBox="1"/>
      </xdr:nvSpPr>
      <xdr:spPr>
        <a:xfrm>
          <a:off x="1066800" y="1439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96320</xdr:rowOff>
    </xdr:from>
    <xdr:to>
      <xdr:col>7</xdr:col>
      <xdr:colOff>203200</xdr:colOff>
      <xdr:row>84</xdr:row>
      <xdr:rowOff>26470</xdr:rowOff>
    </xdr:to>
    <xdr:sp macro="" textlink="">
      <xdr:nvSpPr>
        <xdr:cNvPr id="210" name="円/楕円 209"/>
        <xdr:cNvSpPr/>
      </xdr:nvSpPr>
      <xdr:spPr>
        <a:xfrm>
          <a:off x="4902200" y="143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68397</xdr:rowOff>
    </xdr:from>
    <xdr:ext cx="762000" cy="259045"/>
    <xdr:sp macro="" textlink="">
      <xdr:nvSpPr>
        <xdr:cNvPr id="211" name="人件費・物件費等の状況該当値テキスト"/>
        <xdr:cNvSpPr txBox="1"/>
      </xdr:nvSpPr>
      <xdr:spPr>
        <a:xfrm>
          <a:off x="5041900" y="1429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121,712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40162</xdr:rowOff>
    </xdr:from>
    <xdr:to>
      <xdr:col>6</xdr:col>
      <xdr:colOff>50800</xdr:colOff>
      <xdr:row>83</xdr:row>
      <xdr:rowOff>141762</xdr:rowOff>
    </xdr:to>
    <xdr:sp macro="" textlink="">
      <xdr:nvSpPr>
        <xdr:cNvPr id="212" name="円/楕円 211"/>
        <xdr:cNvSpPr/>
      </xdr:nvSpPr>
      <xdr:spPr>
        <a:xfrm>
          <a:off x="4064000" y="142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126539</xdr:rowOff>
    </xdr:from>
    <xdr:ext cx="736600" cy="259045"/>
    <xdr:sp macro="" textlink="">
      <xdr:nvSpPr>
        <xdr:cNvPr id="213" name="テキスト ボックス 212"/>
        <xdr:cNvSpPr txBox="1"/>
      </xdr:nvSpPr>
      <xdr:spPr>
        <a:xfrm>
          <a:off x="3733800" y="1435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114,730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31217</xdr:rowOff>
    </xdr:from>
    <xdr:to>
      <xdr:col>4</xdr:col>
      <xdr:colOff>533400</xdr:colOff>
      <xdr:row>83</xdr:row>
      <xdr:rowOff>132817</xdr:rowOff>
    </xdr:to>
    <xdr:sp macro="" textlink="">
      <xdr:nvSpPr>
        <xdr:cNvPr id="214" name="円/楕円 213"/>
        <xdr:cNvSpPr/>
      </xdr:nvSpPr>
      <xdr:spPr>
        <a:xfrm>
          <a:off x="3175000" y="142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117594</xdr:rowOff>
    </xdr:from>
    <xdr:ext cx="762000" cy="259045"/>
    <xdr:sp macro="" textlink="">
      <xdr:nvSpPr>
        <xdr:cNvPr id="215" name="テキスト ボックス 214"/>
        <xdr:cNvSpPr txBox="1"/>
      </xdr:nvSpPr>
      <xdr:spPr>
        <a:xfrm>
          <a:off x="2844800" y="143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12686</xdr:rowOff>
    </xdr:from>
    <xdr:to>
      <xdr:col>3</xdr:col>
      <xdr:colOff>330200</xdr:colOff>
      <xdr:row>83</xdr:row>
      <xdr:rowOff>114286</xdr:rowOff>
    </xdr:to>
    <xdr:sp macro="" textlink="">
      <xdr:nvSpPr>
        <xdr:cNvPr id="216" name="円/楕円 215"/>
        <xdr:cNvSpPr/>
      </xdr:nvSpPr>
      <xdr:spPr>
        <a:xfrm>
          <a:off x="2286000" y="1424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124463</xdr:rowOff>
    </xdr:from>
    <xdr:ext cx="762000" cy="259045"/>
    <xdr:sp macro="" textlink="">
      <xdr:nvSpPr>
        <xdr:cNvPr id="217" name="テキスト ボックス 216"/>
        <xdr:cNvSpPr txBox="1"/>
      </xdr:nvSpPr>
      <xdr:spPr>
        <a:xfrm>
          <a:off x="1955800" y="1401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111,314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4048</xdr:rowOff>
    </xdr:from>
    <xdr:to>
      <xdr:col>2</xdr:col>
      <xdr:colOff>127000</xdr:colOff>
      <xdr:row>83</xdr:row>
      <xdr:rowOff>105648</xdr:rowOff>
    </xdr:to>
    <xdr:sp macro="" textlink="">
      <xdr:nvSpPr>
        <xdr:cNvPr id="218" name="円/楕円 217"/>
        <xdr:cNvSpPr/>
      </xdr:nvSpPr>
      <xdr:spPr>
        <a:xfrm>
          <a:off x="1397000" y="142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115825</xdr:rowOff>
    </xdr:from>
    <xdr:ext cx="762000" cy="259045"/>
    <xdr:sp macro="" textlink="">
      <xdr:nvSpPr>
        <xdr:cNvPr id="219" name="テキスト ボックス 218"/>
        <xdr:cNvSpPr txBox="1"/>
      </xdr:nvSpPr>
      <xdr:spPr>
        <a:xfrm>
          <a:off x="1066800" y="1400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ラスパイレス指数は対前年度で</a:t>
          </a:r>
          <a:r>
            <a:rPr kumimoji="1" lang="en-US" altLang="ja-JP" sz="1300">
              <a:latin typeface="ＭＳ Ｐゴシック"/>
            </a:rPr>
            <a:t>0.6</a:t>
          </a:r>
          <a:r>
            <a:rPr kumimoji="1" lang="ja-JP" altLang="en-US" sz="1300">
              <a:latin typeface="ＭＳ Ｐゴシック"/>
            </a:rPr>
            <a:t>ポイント減少となっており、類似団体平均（</a:t>
          </a:r>
          <a:r>
            <a:rPr kumimoji="1" lang="en-US" altLang="ja-JP" sz="1300">
              <a:latin typeface="ＭＳ Ｐゴシック"/>
            </a:rPr>
            <a:t>96.8</a:t>
          </a:r>
          <a:r>
            <a:rPr kumimoji="1" lang="ja-JP" altLang="en-US" sz="1300">
              <a:latin typeface="ＭＳ Ｐゴシック"/>
            </a:rPr>
            <a:t>％）、全国平均（</a:t>
          </a:r>
          <a:r>
            <a:rPr kumimoji="1" lang="en-US" altLang="ja-JP" sz="1300">
              <a:latin typeface="ＭＳ Ｐゴシック"/>
            </a:rPr>
            <a:t>98.7</a:t>
          </a:r>
          <a:r>
            <a:rPr kumimoji="1" lang="ja-JP" altLang="en-US" sz="1300">
              <a:latin typeface="ＭＳ Ｐゴシック"/>
            </a:rPr>
            <a:t>％）、全国町村平均（</a:t>
          </a:r>
          <a:r>
            <a:rPr kumimoji="1" lang="en-US" altLang="ja-JP" sz="1300">
              <a:latin typeface="ＭＳ Ｐゴシック"/>
            </a:rPr>
            <a:t>95.8</a:t>
          </a:r>
          <a:r>
            <a:rPr kumimoji="1" lang="ja-JP" altLang="en-US" sz="1300">
              <a:latin typeface="ＭＳ Ｐゴシック"/>
            </a:rPr>
            <a:t>％）の全てと比較しても低水準であると言える。</a:t>
          </a:r>
        </a:p>
        <a:p>
          <a:r>
            <a:rPr kumimoji="1" lang="ja-JP" altLang="en-US" sz="1300">
              <a:latin typeface="ＭＳ Ｐゴシック"/>
            </a:rPr>
            <a:t>　今後も適正な給与水準を維持する一方で、人事考課制度の運用による公正な職員配置を図り、更なる住民サービス向上へ結びつけていく。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75898</xdr:rowOff>
    </xdr:to>
    <xdr:cxnSp macro="">
      <xdr:nvCxnSpPr>
        <xdr:cNvPr id="255" name="直線コネクタ 254"/>
        <xdr:cNvCxnSpPr/>
      </xdr:nvCxnSpPr>
      <xdr:spPr>
        <a:xfrm flipV="1">
          <a:off x="16179800" y="142373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88</xdr:row>
      <xdr:rowOff>34471</xdr:rowOff>
    </xdr:to>
    <xdr:cxnSp macro="">
      <xdr:nvCxnSpPr>
        <xdr:cNvPr id="258" name="直線コネクタ 257"/>
        <xdr:cNvCxnSpPr/>
      </xdr:nvCxnSpPr>
      <xdr:spPr>
        <a:xfrm flipV="1">
          <a:off x="15290800" y="14306248"/>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11491</xdr:rowOff>
    </xdr:from>
    <xdr:to>
      <xdr:col>22</xdr:col>
      <xdr:colOff>203200</xdr:colOff>
      <xdr:row>88</xdr:row>
      <xdr:rowOff>34471</xdr:rowOff>
    </xdr:to>
    <xdr:cxnSp macro="">
      <xdr:nvCxnSpPr>
        <xdr:cNvPr id="261" name="直線コネクタ 260"/>
        <xdr:cNvCxnSpPr/>
      </xdr:nvCxnSpPr>
      <xdr:spPr>
        <a:xfrm>
          <a:off x="14401800" y="150990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131536</xdr:rowOff>
    </xdr:from>
    <xdr:to>
      <xdr:col>21</xdr:col>
      <xdr:colOff>0</xdr:colOff>
      <xdr:row>88</xdr:row>
      <xdr:rowOff>11491</xdr:rowOff>
    </xdr:to>
    <xdr:cxnSp macro="">
      <xdr:nvCxnSpPr>
        <xdr:cNvPr id="264" name="直線コネクタ 263"/>
        <xdr:cNvCxnSpPr/>
      </xdr:nvCxnSpPr>
      <xdr:spPr>
        <a:xfrm>
          <a:off x="13512800" y="14018986"/>
          <a:ext cx="889000" cy="108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13607</xdr:rowOff>
    </xdr:from>
    <xdr:to>
      <xdr:col>19</xdr:col>
      <xdr:colOff>533400</xdr:colOff>
      <xdr:row>83</xdr:row>
      <xdr:rowOff>115207</xdr:rowOff>
    </xdr:to>
    <xdr:sp macro="" textlink="">
      <xdr:nvSpPr>
        <xdr:cNvPr id="267" name="フローチャート : 判断 266"/>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99984</xdr:rowOff>
    </xdr:from>
    <xdr:ext cx="762000" cy="259045"/>
    <xdr:sp macro="" textlink="">
      <xdr:nvSpPr>
        <xdr:cNvPr id="268" name="テキスト ボックス 267"/>
        <xdr:cNvSpPr txBox="1"/>
      </xdr:nvSpPr>
      <xdr:spPr>
        <a:xfrm>
          <a:off x="13131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4" name="円/楕円 273"/>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5"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6" name="円/楕円 275"/>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77" name="テキスト ボックス 276"/>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155121</xdr:rowOff>
    </xdr:from>
    <xdr:to>
      <xdr:col>22</xdr:col>
      <xdr:colOff>254000</xdr:colOff>
      <xdr:row>88</xdr:row>
      <xdr:rowOff>85271</xdr:rowOff>
    </xdr:to>
    <xdr:sp macro="" textlink="">
      <xdr:nvSpPr>
        <xdr:cNvPr id="278" name="円/楕円 277"/>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95448</xdr:rowOff>
    </xdr:from>
    <xdr:ext cx="762000" cy="259045"/>
    <xdr:sp macro="" textlink="">
      <xdr:nvSpPr>
        <xdr:cNvPr id="279" name="テキスト ボックス 278"/>
        <xdr:cNvSpPr txBox="1"/>
      </xdr:nvSpPr>
      <xdr:spPr>
        <a:xfrm>
          <a:off x="14909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132141</xdr:rowOff>
    </xdr:from>
    <xdr:to>
      <xdr:col>21</xdr:col>
      <xdr:colOff>50800</xdr:colOff>
      <xdr:row>88</xdr:row>
      <xdr:rowOff>62291</xdr:rowOff>
    </xdr:to>
    <xdr:sp macro="" textlink="">
      <xdr:nvSpPr>
        <xdr:cNvPr id="280" name="円/楕円 279"/>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72468</xdr:rowOff>
    </xdr:from>
    <xdr:ext cx="762000" cy="259045"/>
    <xdr:sp macro="" textlink="">
      <xdr:nvSpPr>
        <xdr:cNvPr id="281" name="テキスト ボックス 280"/>
        <xdr:cNvSpPr txBox="1"/>
      </xdr:nvSpPr>
      <xdr:spPr>
        <a:xfrm>
          <a:off x="14020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80736</xdr:rowOff>
    </xdr:from>
    <xdr:to>
      <xdr:col>19</xdr:col>
      <xdr:colOff>533400</xdr:colOff>
      <xdr:row>82</xdr:row>
      <xdr:rowOff>10886</xdr:rowOff>
    </xdr:to>
    <xdr:sp macro="" textlink="">
      <xdr:nvSpPr>
        <xdr:cNvPr id="282" name="円/楕円 281"/>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21063</xdr:rowOff>
    </xdr:from>
    <xdr:ext cx="762000" cy="259045"/>
    <xdr:sp macro="" textlink="">
      <xdr:nvSpPr>
        <xdr:cNvPr id="283" name="テキスト ボックス 282"/>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人口千人当たり職員数は、類似団体平均（</a:t>
          </a:r>
          <a:r>
            <a:rPr lang="en-US" altLang="ja-JP" sz="1300" b="0" i="0" baseline="0">
              <a:solidFill>
                <a:schemeClr val="dk1"/>
              </a:solidFill>
              <a:effectLst/>
              <a:latin typeface="+mn-lt"/>
              <a:ea typeface="+mn-ea"/>
              <a:cs typeface="+mn-cs"/>
            </a:rPr>
            <a:t>6.73</a:t>
          </a:r>
          <a:r>
            <a:rPr lang="ja-JP" altLang="ja-JP" sz="1300" b="0" i="0" baseline="0">
              <a:solidFill>
                <a:schemeClr val="dk1"/>
              </a:solidFill>
              <a:effectLst/>
              <a:latin typeface="+mn-lt"/>
              <a:ea typeface="+mn-ea"/>
              <a:cs typeface="+mn-cs"/>
            </a:rPr>
            <a:t>人）、全国平均（</a:t>
          </a:r>
          <a:r>
            <a:rPr lang="en-US" altLang="ja-JP" sz="1300" b="0" i="0" baseline="0">
              <a:solidFill>
                <a:schemeClr val="dk1"/>
              </a:solidFill>
              <a:effectLst/>
              <a:latin typeface="+mn-lt"/>
              <a:ea typeface="+mn-ea"/>
              <a:cs typeface="+mn-cs"/>
            </a:rPr>
            <a:t>6.96</a:t>
          </a:r>
          <a:r>
            <a:rPr lang="ja-JP" altLang="ja-JP" sz="1300" b="0" i="0" baseline="0">
              <a:solidFill>
                <a:schemeClr val="dk1"/>
              </a:solidFill>
              <a:effectLst/>
              <a:latin typeface="+mn-lt"/>
              <a:ea typeface="+mn-ea"/>
              <a:cs typeface="+mn-cs"/>
            </a:rPr>
            <a:t>人）、長野県平均（</a:t>
          </a:r>
          <a:r>
            <a:rPr lang="en-US" altLang="ja-JP" sz="1300" b="0" i="0" baseline="0">
              <a:solidFill>
                <a:schemeClr val="dk1"/>
              </a:solidFill>
              <a:effectLst/>
              <a:latin typeface="+mn-lt"/>
              <a:ea typeface="+mn-ea"/>
              <a:cs typeface="+mn-cs"/>
            </a:rPr>
            <a:t>7.80</a:t>
          </a:r>
          <a:r>
            <a:rPr lang="ja-JP" altLang="ja-JP" sz="1300" b="0" i="0" baseline="0">
              <a:solidFill>
                <a:schemeClr val="dk1"/>
              </a:solidFill>
              <a:effectLst/>
              <a:latin typeface="+mn-lt"/>
              <a:ea typeface="+mn-ea"/>
              <a:cs typeface="+mn-cs"/>
            </a:rPr>
            <a:t>人）の全てに対し上回っている。</a:t>
          </a:r>
          <a:endParaRPr lang="ja-JP" altLang="ja-JP" sz="1300">
            <a:effectLst/>
          </a:endParaRPr>
        </a:p>
        <a:p>
          <a:pPr rtl="0"/>
          <a:r>
            <a:rPr lang="ja-JP" altLang="ja-JP" sz="1300" b="0" i="0" baseline="0">
              <a:solidFill>
                <a:schemeClr val="dk1"/>
              </a:solidFill>
              <a:effectLst/>
              <a:latin typeface="+mn-lt"/>
              <a:ea typeface="+mn-ea"/>
              <a:cs typeface="+mn-cs"/>
            </a:rPr>
            <a:t>　対前年度で</a:t>
          </a:r>
          <a:r>
            <a:rPr lang="en-US" altLang="ja-JP" sz="1300" b="0" i="0" baseline="0">
              <a:solidFill>
                <a:schemeClr val="dk1"/>
              </a:solidFill>
              <a:effectLst/>
              <a:latin typeface="+mn-lt"/>
              <a:ea typeface="+mn-ea"/>
              <a:cs typeface="+mn-cs"/>
            </a:rPr>
            <a:t>1.2</a:t>
          </a:r>
          <a:r>
            <a:rPr lang="ja-JP" altLang="ja-JP" sz="1300" b="0" i="0" baseline="0">
              <a:solidFill>
                <a:schemeClr val="dk1"/>
              </a:solidFill>
              <a:effectLst/>
              <a:latin typeface="+mn-lt"/>
              <a:ea typeface="+mn-ea"/>
              <a:cs typeface="+mn-cs"/>
            </a:rPr>
            <a:t>ポイントが上昇して</a:t>
          </a:r>
          <a:r>
            <a:rPr lang="ja-JP" altLang="en-US" sz="1300" b="0" i="0" baseline="0">
              <a:solidFill>
                <a:schemeClr val="dk1"/>
              </a:solidFill>
              <a:effectLst/>
              <a:latin typeface="+mn-lt"/>
              <a:ea typeface="+mn-ea"/>
              <a:cs typeface="+mn-cs"/>
            </a:rPr>
            <a:t>いるが</a:t>
          </a:r>
          <a:r>
            <a:rPr lang="ja-JP" altLang="ja-JP" sz="1300" b="0" i="0" baseline="0">
              <a:solidFill>
                <a:schemeClr val="dk1"/>
              </a:solidFill>
              <a:effectLst/>
              <a:latin typeface="+mn-lt"/>
              <a:ea typeface="+mn-ea"/>
              <a:cs typeface="+mn-cs"/>
            </a:rPr>
            <a:t>、職員数</a:t>
          </a:r>
          <a:r>
            <a:rPr lang="ja-JP" altLang="en-US" sz="1300" b="0" i="0" baseline="0">
              <a:solidFill>
                <a:schemeClr val="dk1"/>
              </a:solidFill>
              <a:effectLst/>
              <a:latin typeface="+mn-lt"/>
              <a:ea typeface="+mn-ea"/>
              <a:cs typeface="+mn-cs"/>
            </a:rPr>
            <a:t>は前年同数を維持しており、本指数の上昇は</a:t>
          </a:r>
          <a:r>
            <a:rPr lang="ja-JP" altLang="ja-JP" sz="1300" b="0" i="0" baseline="0">
              <a:solidFill>
                <a:schemeClr val="dk1"/>
              </a:solidFill>
              <a:effectLst/>
              <a:latin typeface="+mn-lt"/>
              <a:ea typeface="+mn-ea"/>
              <a:cs typeface="+mn-cs"/>
            </a:rPr>
            <a:t>人口減少</a:t>
          </a:r>
          <a:r>
            <a:rPr lang="ja-JP" altLang="en-US" sz="1300" b="0" i="0" baseline="0">
              <a:solidFill>
                <a:schemeClr val="dk1"/>
              </a:solidFill>
              <a:effectLst/>
              <a:latin typeface="+mn-lt"/>
              <a:ea typeface="+mn-ea"/>
              <a:cs typeface="+mn-cs"/>
            </a:rPr>
            <a:t>によるものである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職員数については</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行財政経営プラン</a:t>
          </a:r>
          <a:r>
            <a:rPr lang="en-US" altLang="ja-JP" sz="1300" b="0" i="0" baseline="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により、定員適正化計画を基に、</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分の</a:t>
          </a:r>
          <a:r>
            <a:rPr lang="en-US" altLang="ja-JP" sz="1300" b="0" i="0" baseline="0">
              <a:solidFill>
                <a:schemeClr val="dk1"/>
              </a:solidFill>
              <a:effectLst/>
              <a:latin typeface="+mn-lt"/>
              <a:ea typeface="+mn-ea"/>
              <a:cs typeface="+mn-cs"/>
            </a:rPr>
            <a:t>2</a:t>
          </a:r>
          <a:r>
            <a:rPr lang="ja-JP" altLang="ja-JP" sz="1300" b="0" i="0" baseline="0">
              <a:solidFill>
                <a:schemeClr val="dk1"/>
              </a:solidFill>
              <a:effectLst/>
              <a:latin typeface="+mn-lt"/>
              <a:ea typeface="+mn-ea"/>
              <a:cs typeface="+mn-cs"/>
            </a:rPr>
            <a:t>方式を基本に取り組んできた結果、目標を達成している。</a:t>
          </a:r>
          <a:endParaRPr lang="ja-JP" altLang="ja-JP" sz="1300">
            <a:effectLst/>
          </a:endParaRPr>
        </a:p>
        <a:p>
          <a:r>
            <a:rPr lang="ja-JP" altLang="ja-JP" sz="1300" b="0" i="0" baseline="0">
              <a:solidFill>
                <a:schemeClr val="dk1"/>
              </a:solidFill>
              <a:effectLst/>
              <a:latin typeface="+mn-lt"/>
              <a:ea typeface="+mn-ea"/>
              <a:cs typeface="+mn-cs"/>
            </a:rPr>
            <a:t>　今後も引き続き、世代の偏りが生じないよう年間の必要職員数を平準化して確保しつつ、住民サービスに見合った定員管理を行うことしている。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60778</xdr:rowOff>
    </xdr:from>
    <xdr:to>
      <xdr:col>24</xdr:col>
      <xdr:colOff>558800</xdr:colOff>
      <xdr:row>61</xdr:row>
      <xdr:rowOff>74567</xdr:rowOff>
    </xdr:to>
    <xdr:cxnSp macro="">
      <xdr:nvCxnSpPr>
        <xdr:cNvPr id="320" name="直線コネクタ 319"/>
        <xdr:cNvCxnSpPr/>
      </xdr:nvCxnSpPr>
      <xdr:spPr>
        <a:xfrm>
          <a:off x="16179800" y="10519228"/>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26307</xdr:rowOff>
    </xdr:from>
    <xdr:to>
      <xdr:col>23</xdr:col>
      <xdr:colOff>406400</xdr:colOff>
      <xdr:row>61</xdr:row>
      <xdr:rowOff>60778</xdr:rowOff>
    </xdr:to>
    <xdr:cxnSp macro="">
      <xdr:nvCxnSpPr>
        <xdr:cNvPr id="323" name="直線コネクタ 322"/>
        <xdr:cNvCxnSpPr/>
      </xdr:nvCxnSpPr>
      <xdr:spPr>
        <a:xfrm>
          <a:off x="15290800" y="104847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28605</xdr:rowOff>
    </xdr:to>
    <xdr:cxnSp macro="">
      <xdr:nvCxnSpPr>
        <xdr:cNvPr id="326" name="直線コネクタ 325"/>
        <xdr:cNvCxnSpPr/>
      </xdr:nvCxnSpPr>
      <xdr:spPr>
        <a:xfrm flipV="1">
          <a:off x="14401800" y="10484757"/>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11370</xdr:rowOff>
    </xdr:from>
    <xdr:to>
      <xdr:col>21</xdr:col>
      <xdr:colOff>0</xdr:colOff>
      <xdr:row>61</xdr:row>
      <xdr:rowOff>28605</xdr:rowOff>
    </xdr:to>
    <xdr:cxnSp macro="">
      <xdr:nvCxnSpPr>
        <xdr:cNvPr id="329" name="直線コネクタ 328"/>
        <xdr:cNvCxnSpPr/>
      </xdr:nvCxnSpPr>
      <xdr:spPr>
        <a:xfrm>
          <a:off x="13512800" y="1046982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28363</xdr:rowOff>
    </xdr:from>
    <xdr:to>
      <xdr:col>19</xdr:col>
      <xdr:colOff>533400</xdr:colOff>
      <xdr:row>61</xdr:row>
      <xdr:rowOff>129963</xdr:rowOff>
    </xdr:to>
    <xdr:sp macro="" textlink="">
      <xdr:nvSpPr>
        <xdr:cNvPr id="332" name="フローチャート : 判断 331"/>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114740</xdr:rowOff>
    </xdr:from>
    <xdr:ext cx="762000" cy="259045"/>
    <xdr:sp macro="" textlink="">
      <xdr:nvSpPr>
        <xdr:cNvPr id="333" name="テキスト ボックス 332"/>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23767</xdr:rowOff>
    </xdr:from>
    <xdr:to>
      <xdr:col>24</xdr:col>
      <xdr:colOff>609600</xdr:colOff>
      <xdr:row>61</xdr:row>
      <xdr:rowOff>125367</xdr:rowOff>
    </xdr:to>
    <xdr:sp macro="" textlink="">
      <xdr:nvSpPr>
        <xdr:cNvPr id="339" name="円/楕円 338"/>
        <xdr:cNvSpPr/>
      </xdr:nvSpPr>
      <xdr:spPr>
        <a:xfrm>
          <a:off x="169672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167294</xdr:rowOff>
    </xdr:from>
    <xdr:ext cx="762000" cy="259045"/>
    <xdr:sp macro="" textlink="">
      <xdr:nvSpPr>
        <xdr:cNvPr id="340" name="定員管理の状況該当値テキスト"/>
        <xdr:cNvSpPr txBox="1"/>
      </xdr:nvSpPr>
      <xdr:spPr>
        <a:xfrm>
          <a:off x="17106900" y="10454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9978</xdr:rowOff>
    </xdr:from>
    <xdr:to>
      <xdr:col>23</xdr:col>
      <xdr:colOff>457200</xdr:colOff>
      <xdr:row>61</xdr:row>
      <xdr:rowOff>111578</xdr:rowOff>
    </xdr:to>
    <xdr:sp macro="" textlink="">
      <xdr:nvSpPr>
        <xdr:cNvPr id="341" name="円/楕円 340"/>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96355</xdr:rowOff>
    </xdr:from>
    <xdr:ext cx="736600" cy="259045"/>
    <xdr:sp macro="" textlink="">
      <xdr:nvSpPr>
        <xdr:cNvPr id="342" name="テキスト ボックス 341"/>
        <xdr:cNvSpPr txBox="1"/>
      </xdr:nvSpPr>
      <xdr:spPr>
        <a:xfrm>
          <a:off x="15798800" y="1055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146957</xdr:rowOff>
    </xdr:from>
    <xdr:to>
      <xdr:col>22</xdr:col>
      <xdr:colOff>254000</xdr:colOff>
      <xdr:row>61</xdr:row>
      <xdr:rowOff>77107</xdr:rowOff>
    </xdr:to>
    <xdr:sp macro="" textlink="">
      <xdr:nvSpPr>
        <xdr:cNvPr id="343" name="円/楕円 342"/>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61884</xdr:rowOff>
    </xdr:from>
    <xdr:ext cx="762000" cy="259045"/>
    <xdr:sp macro="" textlink="">
      <xdr:nvSpPr>
        <xdr:cNvPr id="344" name="テキスト ボックス 343"/>
        <xdr:cNvSpPr txBox="1"/>
      </xdr:nvSpPr>
      <xdr:spPr>
        <a:xfrm>
          <a:off x="14909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149255</xdr:rowOff>
    </xdr:from>
    <xdr:to>
      <xdr:col>21</xdr:col>
      <xdr:colOff>50800</xdr:colOff>
      <xdr:row>61</xdr:row>
      <xdr:rowOff>79405</xdr:rowOff>
    </xdr:to>
    <xdr:sp macro="" textlink="">
      <xdr:nvSpPr>
        <xdr:cNvPr id="345" name="円/楕円 344"/>
        <xdr:cNvSpPr/>
      </xdr:nvSpPr>
      <xdr:spPr>
        <a:xfrm>
          <a:off x="14351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64182</xdr:rowOff>
    </xdr:from>
    <xdr:ext cx="762000" cy="259045"/>
    <xdr:sp macro="" textlink="">
      <xdr:nvSpPr>
        <xdr:cNvPr id="346" name="テキスト ボックス 345"/>
        <xdr:cNvSpPr txBox="1"/>
      </xdr:nvSpPr>
      <xdr:spPr>
        <a:xfrm>
          <a:off x="14020800" y="1052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132020</xdr:rowOff>
    </xdr:from>
    <xdr:to>
      <xdr:col>19</xdr:col>
      <xdr:colOff>533400</xdr:colOff>
      <xdr:row>61</xdr:row>
      <xdr:rowOff>62170</xdr:rowOff>
    </xdr:to>
    <xdr:sp macro="" textlink="">
      <xdr:nvSpPr>
        <xdr:cNvPr id="347" name="円/楕円 346"/>
        <xdr:cNvSpPr/>
      </xdr:nvSpPr>
      <xdr:spPr>
        <a:xfrm>
          <a:off x="13462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72347</xdr:rowOff>
    </xdr:from>
    <xdr:ext cx="762000" cy="259045"/>
    <xdr:sp macro="" textlink="">
      <xdr:nvSpPr>
        <xdr:cNvPr id="348" name="テキスト ボックス 347"/>
        <xdr:cNvSpPr txBox="1"/>
      </xdr:nvSpPr>
      <xdr:spPr>
        <a:xfrm>
          <a:off x="13131800" y="101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実質公債費比率（</a:t>
          </a:r>
          <a:r>
            <a:rPr lang="en-US" altLang="ja-JP" sz="1300" b="0" i="0" baseline="0">
              <a:solidFill>
                <a:schemeClr val="dk1"/>
              </a:solidFill>
              <a:effectLst/>
              <a:latin typeface="+mn-lt"/>
              <a:ea typeface="+mn-ea"/>
              <a:cs typeface="+mn-cs"/>
            </a:rPr>
            <a:t>0.4</a:t>
          </a:r>
          <a:r>
            <a:rPr lang="ja-JP" altLang="ja-JP" sz="1300" b="0" i="0" baseline="0">
              <a:solidFill>
                <a:schemeClr val="dk1"/>
              </a:solidFill>
              <a:effectLst/>
              <a:latin typeface="+mn-lt"/>
              <a:ea typeface="+mn-ea"/>
              <a:cs typeface="+mn-cs"/>
            </a:rPr>
            <a:t>％）は、前年度よりも</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ポイント低下し、年々比率が低下してきている。類似団体平均（</a:t>
          </a:r>
          <a:r>
            <a:rPr lang="en-US" altLang="ja-JP" sz="1300" b="0" i="0" baseline="0">
              <a:solidFill>
                <a:schemeClr val="dk1"/>
              </a:solidFill>
              <a:effectLst/>
              <a:latin typeface="+mn-lt"/>
              <a:ea typeface="+mn-ea"/>
              <a:cs typeface="+mn-cs"/>
            </a:rPr>
            <a:t>7.7</a:t>
          </a:r>
          <a:r>
            <a:rPr lang="ja-JP" altLang="ja-JP" sz="1300" b="0" i="0" baseline="0">
              <a:solidFill>
                <a:schemeClr val="dk1"/>
              </a:solidFill>
              <a:effectLst/>
              <a:latin typeface="+mn-lt"/>
              <a:ea typeface="+mn-ea"/>
              <a:cs typeface="+mn-cs"/>
            </a:rPr>
            <a:t>％）、全国平均（</a:t>
          </a:r>
          <a:r>
            <a:rPr lang="en-US" altLang="ja-JP" sz="1300" b="0" i="0" baseline="0">
              <a:solidFill>
                <a:schemeClr val="dk1"/>
              </a:solidFill>
              <a:effectLst/>
              <a:latin typeface="+mn-lt"/>
              <a:ea typeface="+mn-ea"/>
              <a:cs typeface="+mn-cs"/>
            </a:rPr>
            <a:t>8.0</a:t>
          </a:r>
          <a:r>
            <a:rPr lang="ja-JP" altLang="ja-JP" sz="1300" b="0" i="0" baseline="0">
              <a:solidFill>
                <a:schemeClr val="dk1"/>
              </a:solidFill>
              <a:effectLst/>
              <a:latin typeface="+mn-lt"/>
              <a:ea typeface="+mn-ea"/>
              <a:cs typeface="+mn-cs"/>
            </a:rPr>
            <a:t>％）、長野県平均（</a:t>
          </a:r>
          <a:r>
            <a:rPr lang="en-US" altLang="ja-JP" sz="1300" b="0" i="0" baseline="0">
              <a:solidFill>
                <a:schemeClr val="dk1"/>
              </a:solidFill>
              <a:effectLst/>
              <a:latin typeface="+mn-lt"/>
              <a:ea typeface="+mn-ea"/>
              <a:cs typeface="+mn-cs"/>
            </a:rPr>
            <a:t>7.2</a:t>
          </a:r>
          <a:r>
            <a:rPr lang="ja-JP" altLang="ja-JP" sz="1300" b="0" i="0" baseline="0">
              <a:solidFill>
                <a:schemeClr val="dk1"/>
              </a:solidFill>
              <a:effectLst/>
              <a:latin typeface="+mn-lt"/>
              <a:ea typeface="+mn-ea"/>
              <a:cs typeface="+mn-cs"/>
            </a:rPr>
            <a:t>％）の全てに対し下回っており、良好な結果を表している。</a:t>
          </a:r>
          <a:endParaRPr lang="ja-JP" altLang="ja-JP" sz="1300">
            <a:effectLst/>
          </a:endParaRPr>
        </a:p>
        <a:p>
          <a:pPr rtl="0"/>
          <a:r>
            <a:rPr lang="ja-JP" altLang="ja-JP" sz="1300" b="0" i="0" baseline="0">
              <a:solidFill>
                <a:schemeClr val="dk1"/>
              </a:solidFill>
              <a:effectLst/>
              <a:latin typeface="+mn-lt"/>
              <a:ea typeface="+mn-ea"/>
              <a:cs typeface="+mn-cs"/>
            </a:rPr>
            <a:t>　</a:t>
          </a:r>
          <a:r>
            <a:rPr lang="en-US" altLang="ja-JP" sz="1300" b="0" i="0" baseline="0">
              <a:solidFill>
                <a:schemeClr val="dk1"/>
              </a:solidFill>
              <a:effectLst/>
              <a:latin typeface="+mn-lt"/>
              <a:ea typeface="+mn-ea"/>
              <a:cs typeface="+mn-cs"/>
            </a:rPr>
            <a:t>26</a:t>
          </a:r>
          <a:r>
            <a:rPr lang="ja-JP" altLang="ja-JP" sz="1300" b="0" i="0" baseline="0">
              <a:solidFill>
                <a:schemeClr val="dk1"/>
              </a:solidFill>
              <a:effectLst/>
              <a:latin typeface="+mn-lt"/>
              <a:ea typeface="+mn-ea"/>
              <a:cs typeface="+mn-cs"/>
            </a:rPr>
            <a:t>年度単年度比率</a:t>
          </a:r>
          <a:r>
            <a:rPr lang="ja-JP" altLang="en-US" sz="1300" b="0" i="0" baseline="0">
              <a:solidFill>
                <a:schemeClr val="dk1"/>
              </a:solidFill>
              <a:effectLst/>
              <a:latin typeface="+mn-lt"/>
              <a:ea typeface="+mn-ea"/>
              <a:cs typeface="+mn-cs"/>
            </a:rPr>
            <a:t>としては、前年比は微増であったものの、</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年度以降、保育園改築、小中学校耐震改修、赤砂崎公園整備事業、小学校改築事業、庁舎耐震改修事業などの大型投資的事業を実施してきており、借入金の償還が始まる</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年度からは実質公債費比率の上昇が予想されるが、財政を圧迫することがないよう計画的な公債費管理に努めていく。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99906</xdr:rowOff>
    </xdr:from>
    <xdr:to>
      <xdr:col>24</xdr:col>
      <xdr:colOff>558800</xdr:colOff>
      <xdr:row>39</xdr:row>
      <xdr:rowOff>57150</xdr:rowOff>
    </xdr:to>
    <xdr:cxnSp macro="">
      <xdr:nvCxnSpPr>
        <xdr:cNvPr id="381" name="直線コネクタ 380"/>
        <xdr:cNvCxnSpPr/>
      </xdr:nvCxnSpPr>
      <xdr:spPr>
        <a:xfrm flipV="1">
          <a:off x="16179800" y="661500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82"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57150</xdr:rowOff>
    </xdr:from>
    <xdr:to>
      <xdr:col>23</xdr:col>
      <xdr:colOff>406400</xdr:colOff>
      <xdr:row>40</xdr:row>
      <xdr:rowOff>70696</xdr:rowOff>
    </xdr:to>
    <xdr:cxnSp macro="">
      <xdr:nvCxnSpPr>
        <xdr:cNvPr id="384" name="直線コネクタ 383"/>
        <xdr:cNvCxnSpPr/>
      </xdr:nvCxnSpPr>
      <xdr:spPr>
        <a:xfrm flipV="1">
          <a:off x="15290800" y="674370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6" name="テキスト ボックス 385"/>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70696</xdr:rowOff>
    </xdr:from>
    <xdr:to>
      <xdr:col>22</xdr:col>
      <xdr:colOff>203200</xdr:colOff>
      <xdr:row>41</xdr:row>
      <xdr:rowOff>92287</xdr:rowOff>
    </xdr:to>
    <xdr:cxnSp macro="">
      <xdr:nvCxnSpPr>
        <xdr:cNvPr id="387" name="直線コネクタ 386"/>
        <xdr:cNvCxnSpPr/>
      </xdr:nvCxnSpPr>
      <xdr:spPr>
        <a:xfrm flipV="1">
          <a:off x="14401800" y="6928696"/>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9" name="テキスト ボックス 388"/>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42</xdr:row>
      <xdr:rowOff>97790</xdr:rowOff>
    </xdr:to>
    <xdr:cxnSp macro="">
      <xdr:nvCxnSpPr>
        <xdr:cNvPr id="390" name="直線コネクタ 389"/>
        <xdr:cNvCxnSpPr/>
      </xdr:nvCxnSpPr>
      <xdr:spPr>
        <a:xfrm flipV="1">
          <a:off x="13512800" y="712173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393" name="フローチャート : 判断 392"/>
        <xdr:cNvSpPr/>
      </xdr:nvSpPr>
      <xdr:spPr>
        <a:xfrm>
          <a:off x="13462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394" name="テキスト ボックス 393"/>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49106</xdr:rowOff>
    </xdr:from>
    <xdr:to>
      <xdr:col>24</xdr:col>
      <xdr:colOff>609600</xdr:colOff>
      <xdr:row>38</xdr:row>
      <xdr:rowOff>150706</xdr:rowOff>
    </xdr:to>
    <xdr:sp macro="" textlink="">
      <xdr:nvSpPr>
        <xdr:cNvPr id="400" name="円/楕円 399"/>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65634</xdr:rowOff>
    </xdr:from>
    <xdr:ext cx="762000" cy="259045"/>
    <xdr:sp macro="" textlink="">
      <xdr:nvSpPr>
        <xdr:cNvPr id="401" name="公債費負担の状況該当値テキスト"/>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6350</xdr:rowOff>
    </xdr:from>
    <xdr:to>
      <xdr:col>23</xdr:col>
      <xdr:colOff>457200</xdr:colOff>
      <xdr:row>39</xdr:row>
      <xdr:rowOff>107950</xdr:rowOff>
    </xdr:to>
    <xdr:sp macro="" textlink="">
      <xdr:nvSpPr>
        <xdr:cNvPr id="402" name="円/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19896</xdr:rowOff>
    </xdr:from>
    <xdr:to>
      <xdr:col>22</xdr:col>
      <xdr:colOff>254000</xdr:colOff>
      <xdr:row>40</xdr:row>
      <xdr:rowOff>121496</xdr:rowOff>
    </xdr:to>
    <xdr:sp macro="" textlink="">
      <xdr:nvSpPr>
        <xdr:cNvPr id="404" name="円/楕円 403"/>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405" name="テキスト ボックス 404"/>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6" name="円/楕円 405"/>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07" name="テキスト ボックス 406"/>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408" name="円/楕円 407"/>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409" name="テキスト ボックス 408"/>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j-ea"/>
              <a:ea typeface="+mj-ea"/>
              <a:cs typeface="+mn-cs"/>
            </a:rPr>
            <a:t>　将来費負担比率（</a:t>
          </a:r>
          <a:r>
            <a:rPr lang="en-US" altLang="ja-JP" sz="1050" b="0" i="0" baseline="0">
              <a:solidFill>
                <a:schemeClr val="dk1"/>
              </a:solidFill>
              <a:effectLst/>
              <a:latin typeface="+mj-ea"/>
              <a:ea typeface="+mj-ea"/>
              <a:cs typeface="+mn-cs"/>
            </a:rPr>
            <a:t>115.6</a:t>
          </a:r>
          <a:r>
            <a:rPr lang="ja-JP" altLang="ja-JP" sz="1050" b="0" i="0" baseline="0">
              <a:solidFill>
                <a:schemeClr val="dk1"/>
              </a:solidFill>
              <a:effectLst/>
              <a:latin typeface="+mj-ea"/>
              <a:ea typeface="+mj-ea"/>
              <a:cs typeface="+mn-cs"/>
            </a:rPr>
            <a:t>％）は前年度対比で</a:t>
          </a:r>
          <a:r>
            <a:rPr lang="en-US" altLang="ja-JP" sz="1050" b="0" i="0" baseline="0">
              <a:solidFill>
                <a:schemeClr val="dk1"/>
              </a:solidFill>
              <a:effectLst/>
              <a:latin typeface="+mj-ea"/>
              <a:ea typeface="+mj-ea"/>
              <a:cs typeface="+mn-cs"/>
            </a:rPr>
            <a:t>20.5</a:t>
          </a:r>
          <a:r>
            <a:rPr lang="ja-JP" altLang="ja-JP" sz="1050" b="0" i="0" baseline="0">
              <a:solidFill>
                <a:schemeClr val="dk1"/>
              </a:solidFill>
              <a:effectLst/>
              <a:latin typeface="+mj-ea"/>
              <a:ea typeface="+mj-ea"/>
              <a:cs typeface="+mn-cs"/>
            </a:rPr>
            <a:t>ポイント増加し、類似団体平均（</a:t>
          </a:r>
          <a:r>
            <a:rPr lang="en-US" altLang="ja-JP" sz="1050" b="0" i="0" baseline="0">
              <a:solidFill>
                <a:schemeClr val="dk1"/>
              </a:solidFill>
              <a:effectLst/>
              <a:latin typeface="+mj-ea"/>
              <a:ea typeface="+mj-ea"/>
              <a:cs typeface="+mn-cs"/>
            </a:rPr>
            <a:t>20.3</a:t>
          </a:r>
          <a:r>
            <a:rPr lang="ja-JP" altLang="ja-JP" sz="1050" b="0" i="0" baseline="0">
              <a:solidFill>
                <a:schemeClr val="dk1"/>
              </a:solidFill>
              <a:effectLst/>
              <a:latin typeface="+mj-ea"/>
              <a:ea typeface="+mj-ea"/>
              <a:cs typeface="+mn-cs"/>
            </a:rPr>
            <a:t>％）、全国平均（</a:t>
          </a:r>
          <a:r>
            <a:rPr lang="en-US" altLang="ja-JP" sz="1050" b="0" i="0" baseline="0">
              <a:solidFill>
                <a:schemeClr val="dk1"/>
              </a:solidFill>
              <a:effectLst/>
              <a:latin typeface="+mj-ea"/>
              <a:ea typeface="+mj-ea"/>
              <a:cs typeface="+mn-cs"/>
            </a:rPr>
            <a:t>45.8</a:t>
          </a:r>
          <a:r>
            <a:rPr lang="ja-JP" altLang="ja-JP" sz="1050" b="0" i="0" baseline="0">
              <a:solidFill>
                <a:schemeClr val="dk1"/>
              </a:solidFill>
              <a:effectLst/>
              <a:latin typeface="+mj-ea"/>
              <a:ea typeface="+mj-ea"/>
              <a:cs typeface="+mn-cs"/>
            </a:rPr>
            <a:t>％）、長野県平均（</a:t>
          </a:r>
          <a:r>
            <a:rPr lang="en-US" altLang="ja-JP" sz="1050" b="0" i="0" baseline="0">
              <a:solidFill>
                <a:schemeClr val="dk1"/>
              </a:solidFill>
              <a:effectLst/>
              <a:latin typeface="+mj-ea"/>
              <a:ea typeface="+mj-ea"/>
              <a:cs typeface="+mn-cs"/>
            </a:rPr>
            <a:t>11.2</a:t>
          </a:r>
          <a:r>
            <a:rPr lang="ja-JP" altLang="ja-JP" sz="1050" b="0" i="0" baseline="0">
              <a:solidFill>
                <a:schemeClr val="dk1"/>
              </a:solidFill>
              <a:effectLst/>
              <a:latin typeface="+mj-ea"/>
              <a:ea typeface="+mj-ea"/>
              <a:cs typeface="+mn-cs"/>
            </a:rPr>
            <a:t>％）の全てに対し上回っている。</a:t>
          </a:r>
          <a:endParaRPr lang="ja-JP" altLang="ja-JP" sz="1200">
            <a:effectLst/>
            <a:latin typeface="+mj-ea"/>
            <a:ea typeface="+mj-ea"/>
          </a:endParaRPr>
        </a:p>
        <a:p>
          <a:pPr rtl="0"/>
          <a:r>
            <a:rPr lang="ja-JP" altLang="ja-JP" sz="1050" b="0" i="0" baseline="0">
              <a:solidFill>
                <a:schemeClr val="dk1"/>
              </a:solidFill>
              <a:effectLst/>
              <a:latin typeface="+mj-ea"/>
              <a:ea typeface="+mj-ea"/>
              <a:cs typeface="+mn-cs"/>
            </a:rPr>
            <a:t>　大型投資的事業による地方債の現在高の増及び</a:t>
          </a:r>
          <a:r>
            <a:rPr lang="ja-JP" altLang="en-US" sz="1050" b="0" i="0" baseline="0">
              <a:solidFill>
                <a:schemeClr val="dk1"/>
              </a:solidFill>
              <a:effectLst/>
              <a:latin typeface="+mj-ea"/>
              <a:ea typeface="+mj-ea"/>
              <a:cs typeface="+mn-cs"/>
            </a:rPr>
            <a:t>特定目的金の活用</a:t>
          </a:r>
          <a:r>
            <a:rPr lang="ja-JP" altLang="ja-JP" sz="1050" b="0" i="0" baseline="0">
              <a:solidFill>
                <a:schemeClr val="dk1"/>
              </a:solidFill>
              <a:effectLst/>
              <a:latin typeface="+mj-ea"/>
              <a:ea typeface="+mj-ea"/>
              <a:cs typeface="+mn-cs"/>
            </a:rPr>
            <a:t>による</a:t>
          </a:r>
          <a:r>
            <a:rPr lang="ja-JP" altLang="en-US" sz="1050" b="0" i="0" baseline="0">
              <a:solidFill>
                <a:schemeClr val="dk1"/>
              </a:solidFill>
              <a:effectLst/>
              <a:latin typeface="+mj-ea"/>
              <a:ea typeface="+mj-ea"/>
              <a:cs typeface="+mn-cs"/>
            </a:rPr>
            <a:t>充当可能基金</a:t>
          </a:r>
          <a:r>
            <a:rPr lang="ja-JP" altLang="ja-JP" sz="1050" b="0" i="0" baseline="0">
              <a:solidFill>
                <a:schemeClr val="dk1"/>
              </a:solidFill>
              <a:effectLst/>
              <a:latin typeface="+mj-ea"/>
              <a:ea typeface="+mj-ea"/>
              <a:cs typeface="+mn-cs"/>
            </a:rPr>
            <a:t>の</a:t>
          </a:r>
          <a:r>
            <a:rPr lang="ja-JP" altLang="en-US" sz="1050" b="0" i="0" baseline="0">
              <a:solidFill>
                <a:schemeClr val="dk1"/>
              </a:solidFill>
              <a:effectLst/>
              <a:latin typeface="+mj-ea"/>
              <a:ea typeface="+mj-ea"/>
              <a:cs typeface="+mn-cs"/>
            </a:rPr>
            <a:t>減</a:t>
          </a:r>
          <a:r>
            <a:rPr lang="ja-JP" altLang="ja-JP" sz="1050" b="0" i="0" baseline="0">
              <a:solidFill>
                <a:schemeClr val="dk1"/>
              </a:solidFill>
              <a:effectLst/>
              <a:latin typeface="+mj-ea"/>
              <a:ea typeface="+mj-ea"/>
              <a:cs typeface="+mn-cs"/>
            </a:rPr>
            <a:t>が</a:t>
          </a:r>
          <a:r>
            <a:rPr lang="ja-JP" altLang="en-US" sz="1050" b="0" i="0" baseline="0">
              <a:solidFill>
                <a:schemeClr val="dk1"/>
              </a:solidFill>
              <a:effectLst/>
              <a:latin typeface="+mj-ea"/>
              <a:ea typeface="+mj-ea"/>
              <a:cs typeface="+mn-cs"/>
            </a:rPr>
            <a:t>主な増加</a:t>
          </a:r>
          <a:r>
            <a:rPr lang="ja-JP" altLang="ja-JP" sz="1050" b="0" i="0" baseline="0">
              <a:solidFill>
                <a:schemeClr val="dk1"/>
              </a:solidFill>
              <a:effectLst/>
              <a:latin typeface="+mj-ea"/>
              <a:ea typeface="+mj-ea"/>
              <a:cs typeface="+mn-cs"/>
            </a:rPr>
            <a:t>要因</a:t>
          </a:r>
          <a:r>
            <a:rPr lang="ja-JP" altLang="en-US" sz="1050" b="0" i="0" baseline="0">
              <a:solidFill>
                <a:schemeClr val="dk1"/>
              </a:solidFill>
              <a:effectLst/>
              <a:latin typeface="+mj-ea"/>
              <a:ea typeface="+mj-ea"/>
              <a:cs typeface="+mn-cs"/>
            </a:rPr>
            <a:t>とな</a:t>
          </a:r>
          <a:r>
            <a:rPr lang="ja-JP" altLang="ja-JP" sz="1050" b="0" i="0" baseline="0">
              <a:solidFill>
                <a:schemeClr val="dk1"/>
              </a:solidFill>
              <a:effectLst/>
              <a:latin typeface="+mj-ea"/>
              <a:ea typeface="+mj-ea"/>
              <a:cs typeface="+mn-cs"/>
            </a:rPr>
            <a:t>っている。</a:t>
          </a:r>
          <a:endParaRPr lang="ja-JP" altLang="ja-JP" sz="1200">
            <a:effectLst/>
            <a:latin typeface="+mj-ea"/>
            <a:ea typeface="+mj-ea"/>
          </a:endParaRPr>
        </a:p>
        <a:p>
          <a:pPr rtl="0"/>
          <a:r>
            <a:rPr lang="ja-JP" altLang="ja-JP" sz="1050" b="0" i="0" baseline="0">
              <a:solidFill>
                <a:schemeClr val="dk1"/>
              </a:solidFill>
              <a:effectLst/>
              <a:latin typeface="+mj-ea"/>
              <a:ea typeface="+mj-ea"/>
              <a:cs typeface="+mn-cs"/>
            </a:rPr>
            <a:t>　計画的に進めて</a:t>
          </a:r>
          <a:r>
            <a:rPr lang="ja-JP" altLang="en-US" sz="1050" b="0" i="0" baseline="0">
              <a:solidFill>
                <a:schemeClr val="dk1"/>
              </a:solidFill>
              <a:effectLst/>
              <a:latin typeface="+mj-ea"/>
              <a:ea typeface="+mj-ea"/>
              <a:cs typeface="+mn-cs"/>
            </a:rPr>
            <a:t>きた</a:t>
          </a:r>
          <a:r>
            <a:rPr lang="ja-JP" altLang="ja-JP" sz="1050" b="0" i="0" baseline="0">
              <a:solidFill>
                <a:schemeClr val="dk1"/>
              </a:solidFill>
              <a:effectLst/>
              <a:latin typeface="+mj-ea"/>
              <a:ea typeface="+mj-ea"/>
              <a:cs typeface="+mn-cs"/>
            </a:rPr>
            <a:t>大型投資的事業により、地方債現在高は年々増加し、平成</a:t>
          </a:r>
          <a:r>
            <a:rPr lang="en-US" altLang="ja-JP" sz="1050" b="0" i="0" baseline="0">
              <a:solidFill>
                <a:schemeClr val="dk1"/>
              </a:solidFill>
              <a:effectLst/>
              <a:latin typeface="+mj-ea"/>
              <a:ea typeface="+mj-ea"/>
              <a:cs typeface="+mn-cs"/>
            </a:rPr>
            <a:t>28</a:t>
          </a:r>
          <a:r>
            <a:rPr lang="ja-JP" altLang="ja-JP" sz="1050" b="0" i="0" baseline="0">
              <a:solidFill>
                <a:schemeClr val="dk1"/>
              </a:solidFill>
              <a:effectLst/>
              <a:latin typeface="+mj-ea"/>
              <a:ea typeface="+mj-ea"/>
              <a:cs typeface="+mn-cs"/>
            </a:rPr>
            <a:t>年度にピークとなる見通しであ</a:t>
          </a:r>
          <a:r>
            <a:rPr lang="ja-JP" altLang="en-US" sz="1050" b="0" i="0" baseline="0">
              <a:solidFill>
                <a:schemeClr val="dk1"/>
              </a:solidFill>
              <a:effectLst/>
              <a:latin typeface="+mj-ea"/>
              <a:ea typeface="+mj-ea"/>
              <a:cs typeface="+mn-cs"/>
            </a:rPr>
            <a:t>ることから、引き続き比率の増加が予想されるが、本比率が高くなっている主な要因である土地開発公社に係る負債について、解消計画を設定し計画的に解消を進めるほか、今後実施する投資的事業においても</a:t>
          </a:r>
          <a:r>
            <a:rPr lang="ja-JP" altLang="ja-JP" sz="1050" b="0" i="0" baseline="0">
              <a:solidFill>
                <a:schemeClr val="dk1"/>
              </a:solidFill>
              <a:effectLst/>
              <a:latin typeface="+mj-ea"/>
              <a:ea typeface="+mj-ea"/>
              <a:cs typeface="+mn-cs"/>
            </a:rPr>
            <a:t>特定目的金を計画的に準備し活用していくことで起債額を抑え</a:t>
          </a:r>
          <a:r>
            <a:rPr lang="ja-JP" altLang="en-US" sz="1050" b="0" i="0" baseline="0">
              <a:solidFill>
                <a:schemeClr val="dk1"/>
              </a:solidFill>
              <a:effectLst/>
              <a:latin typeface="+mj-ea"/>
              <a:ea typeface="+mj-ea"/>
              <a:cs typeface="+mn-cs"/>
            </a:rPr>
            <a:t>るなど、中長期的視点に立った「計画投資」を推進していく</a:t>
          </a:r>
          <a:r>
            <a:rPr lang="ja-JP" altLang="en-US" sz="1100" b="0" i="0" baseline="0">
              <a:solidFill>
                <a:schemeClr val="dk1"/>
              </a:solidFill>
              <a:effectLst/>
              <a:latin typeface="+mj-ea"/>
              <a:ea typeface="+mj-ea"/>
              <a:cs typeface="+mn-cs"/>
            </a:rPr>
            <a:t>。</a:t>
          </a:r>
          <a:endParaRPr lang="ja-JP" altLang="ja-JP" sz="14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49488</xdr:rowOff>
    </xdr:from>
    <xdr:to>
      <xdr:col>24</xdr:col>
      <xdr:colOff>558800</xdr:colOff>
      <xdr:row>19</xdr:row>
      <xdr:rowOff>42926</xdr:rowOff>
    </xdr:to>
    <xdr:cxnSp macro="">
      <xdr:nvCxnSpPr>
        <xdr:cNvPr id="443" name="直線コネクタ 442"/>
        <xdr:cNvCxnSpPr/>
      </xdr:nvCxnSpPr>
      <xdr:spPr>
        <a:xfrm>
          <a:off x="16179800" y="3135588"/>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4"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4445</xdr:rowOff>
    </xdr:from>
    <xdr:to>
      <xdr:col>23</xdr:col>
      <xdr:colOff>406400</xdr:colOff>
      <xdr:row>18</xdr:row>
      <xdr:rowOff>49488</xdr:rowOff>
    </xdr:to>
    <xdr:cxnSp macro="">
      <xdr:nvCxnSpPr>
        <xdr:cNvPr id="446" name="直線コネクタ 445"/>
        <xdr:cNvCxnSpPr/>
      </xdr:nvCxnSpPr>
      <xdr:spPr>
        <a:xfrm>
          <a:off x="15290800" y="3090545"/>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7" name="フローチャート : 判断 446"/>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8" name="テキスト ボックス 447"/>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4445</xdr:rowOff>
    </xdr:from>
    <xdr:to>
      <xdr:col>22</xdr:col>
      <xdr:colOff>203200</xdr:colOff>
      <xdr:row>18</xdr:row>
      <xdr:rowOff>29379</xdr:rowOff>
    </xdr:to>
    <xdr:cxnSp macro="">
      <xdr:nvCxnSpPr>
        <xdr:cNvPr id="449" name="直線コネクタ 448"/>
        <xdr:cNvCxnSpPr/>
      </xdr:nvCxnSpPr>
      <xdr:spPr>
        <a:xfrm flipV="1">
          <a:off x="14401800" y="309054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50" name="フローチャート : 判断 449"/>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51" name="テキスト ボックス 450"/>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131657</xdr:rowOff>
    </xdr:from>
    <xdr:to>
      <xdr:col>21</xdr:col>
      <xdr:colOff>0</xdr:colOff>
      <xdr:row>18</xdr:row>
      <xdr:rowOff>29379</xdr:rowOff>
    </xdr:to>
    <xdr:cxnSp macro="">
      <xdr:nvCxnSpPr>
        <xdr:cNvPr id="452" name="直線コネクタ 451"/>
        <xdr:cNvCxnSpPr/>
      </xdr:nvCxnSpPr>
      <xdr:spPr>
        <a:xfrm>
          <a:off x="13512800" y="3046307"/>
          <a:ext cx="8890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3" name="フローチャート : 判断 452"/>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4" name="テキスト ボックス 453"/>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5" name="フローチャート : 判断 454"/>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6" name="テキスト ボックス 455"/>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163576</xdr:rowOff>
    </xdr:from>
    <xdr:to>
      <xdr:col>24</xdr:col>
      <xdr:colOff>609600</xdr:colOff>
      <xdr:row>19</xdr:row>
      <xdr:rowOff>93726</xdr:rowOff>
    </xdr:to>
    <xdr:sp macro="" textlink="">
      <xdr:nvSpPr>
        <xdr:cNvPr id="462" name="円/楕円 461"/>
        <xdr:cNvSpPr/>
      </xdr:nvSpPr>
      <xdr:spPr>
        <a:xfrm>
          <a:off x="16967200" y="32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135653</xdr:rowOff>
    </xdr:from>
    <xdr:ext cx="762000" cy="259045"/>
    <xdr:sp macro="" textlink="">
      <xdr:nvSpPr>
        <xdr:cNvPr id="463" name="将来負担の状況該当値テキスト"/>
        <xdr:cNvSpPr txBox="1"/>
      </xdr:nvSpPr>
      <xdr:spPr>
        <a:xfrm>
          <a:off x="17106900" y="322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170138</xdr:rowOff>
    </xdr:from>
    <xdr:to>
      <xdr:col>23</xdr:col>
      <xdr:colOff>457200</xdr:colOff>
      <xdr:row>18</xdr:row>
      <xdr:rowOff>100288</xdr:rowOff>
    </xdr:to>
    <xdr:sp macro="" textlink="">
      <xdr:nvSpPr>
        <xdr:cNvPr id="464" name="円/楕円 463"/>
        <xdr:cNvSpPr/>
      </xdr:nvSpPr>
      <xdr:spPr>
        <a:xfrm>
          <a:off x="16129000" y="308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85065</xdr:rowOff>
    </xdr:from>
    <xdr:ext cx="736600" cy="259045"/>
    <xdr:sp macro="" textlink="">
      <xdr:nvSpPr>
        <xdr:cNvPr id="465" name="テキスト ボックス 464"/>
        <xdr:cNvSpPr txBox="1"/>
      </xdr:nvSpPr>
      <xdr:spPr>
        <a:xfrm>
          <a:off x="15798800" y="31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125095</xdr:rowOff>
    </xdr:from>
    <xdr:to>
      <xdr:col>22</xdr:col>
      <xdr:colOff>254000</xdr:colOff>
      <xdr:row>18</xdr:row>
      <xdr:rowOff>55245</xdr:rowOff>
    </xdr:to>
    <xdr:sp macro="" textlink="">
      <xdr:nvSpPr>
        <xdr:cNvPr id="466" name="円/楕円 465"/>
        <xdr:cNvSpPr/>
      </xdr:nvSpPr>
      <xdr:spPr>
        <a:xfrm>
          <a:off x="15240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40022</xdr:rowOff>
    </xdr:from>
    <xdr:ext cx="762000" cy="259045"/>
    <xdr:sp macro="" textlink="">
      <xdr:nvSpPr>
        <xdr:cNvPr id="467" name="テキスト ボックス 466"/>
        <xdr:cNvSpPr txBox="1"/>
      </xdr:nvSpPr>
      <xdr:spPr>
        <a:xfrm>
          <a:off x="14909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150029</xdr:rowOff>
    </xdr:from>
    <xdr:to>
      <xdr:col>21</xdr:col>
      <xdr:colOff>50800</xdr:colOff>
      <xdr:row>18</xdr:row>
      <xdr:rowOff>80179</xdr:rowOff>
    </xdr:to>
    <xdr:sp macro="" textlink="">
      <xdr:nvSpPr>
        <xdr:cNvPr id="468" name="円/楕円 467"/>
        <xdr:cNvSpPr/>
      </xdr:nvSpPr>
      <xdr:spPr>
        <a:xfrm>
          <a:off x="14351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64956</xdr:rowOff>
    </xdr:from>
    <xdr:ext cx="762000" cy="259045"/>
    <xdr:sp macro="" textlink="">
      <xdr:nvSpPr>
        <xdr:cNvPr id="469" name="テキスト ボックス 468"/>
        <xdr:cNvSpPr txBox="1"/>
      </xdr:nvSpPr>
      <xdr:spPr>
        <a:xfrm>
          <a:off x="14020800" y="31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80857</xdr:rowOff>
    </xdr:from>
    <xdr:to>
      <xdr:col>19</xdr:col>
      <xdr:colOff>533400</xdr:colOff>
      <xdr:row>18</xdr:row>
      <xdr:rowOff>11007</xdr:rowOff>
    </xdr:to>
    <xdr:sp macro="" textlink="">
      <xdr:nvSpPr>
        <xdr:cNvPr id="470" name="円/楕円 469"/>
        <xdr:cNvSpPr/>
      </xdr:nvSpPr>
      <xdr:spPr>
        <a:xfrm>
          <a:off x="13462000" y="29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167234</xdr:rowOff>
    </xdr:from>
    <xdr:ext cx="762000" cy="259045"/>
    <xdr:sp macro="" textlink="">
      <xdr:nvSpPr>
        <xdr:cNvPr id="471" name="テキスト ボックス 470"/>
        <xdr:cNvSpPr txBox="1"/>
      </xdr:nvSpPr>
      <xdr:spPr>
        <a:xfrm>
          <a:off x="13131800" y="308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長野県下諏訪町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21,178
20,919
66.87
9,030,092
8,688,642
334,970
4,764,528
9,427,236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115.6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0" i="0" baseline="0">
              <a:solidFill>
                <a:schemeClr val="dk1"/>
              </a:solidFill>
              <a:effectLst/>
              <a:latin typeface="+mj-ea"/>
              <a:ea typeface="+mj-ea"/>
              <a:cs typeface="+mn-cs"/>
            </a:rPr>
            <a:t>　人件費にかかる経常収支比率（</a:t>
          </a:r>
          <a:r>
            <a:rPr lang="en-US" altLang="ja-JP" sz="1200" b="0" i="0" baseline="0">
              <a:solidFill>
                <a:schemeClr val="dk1"/>
              </a:solidFill>
              <a:effectLst/>
              <a:latin typeface="+mj-ea"/>
              <a:ea typeface="+mj-ea"/>
              <a:cs typeface="+mn-cs"/>
            </a:rPr>
            <a:t>23.0</a:t>
          </a:r>
          <a:r>
            <a:rPr lang="ja-JP" altLang="ja-JP" sz="1200" b="0" i="0" baseline="0">
              <a:solidFill>
                <a:schemeClr val="dk1"/>
              </a:solidFill>
              <a:effectLst/>
              <a:latin typeface="+mj-ea"/>
              <a:ea typeface="+mj-ea"/>
              <a:cs typeface="+mn-cs"/>
            </a:rPr>
            <a:t>％）は、長野県平均（</a:t>
          </a:r>
          <a:r>
            <a:rPr lang="en-US" altLang="ja-JP" sz="1200" b="0" i="0" baseline="0">
              <a:solidFill>
                <a:schemeClr val="dk1"/>
              </a:solidFill>
              <a:effectLst/>
              <a:latin typeface="+mj-ea"/>
              <a:ea typeface="+mj-ea"/>
              <a:cs typeface="+mn-cs"/>
            </a:rPr>
            <a:t>21.0</a:t>
          </a:r>
          <a:r>
            <a:rPr lang="ja-JP" altLang="ja-JP" sz="1200" b="0" i="0" baseline="0">
              <a:solidFill>
                <a:schemeClr val="dk1"/>
              </a:solidFill>
              <a:effectLst/>
              <a:latin typeface="+mj-ea"/>
              <a:ea typeface="+mj-ea"/>
              <a:cs typeface="+mn-cs"/>
            </a:rPr>
            <a:t>％）を上回っているものの、類似団体平均（</a:t>
          </a:r>
          <a:r>
            <a:rPr lang="en-US" altLang="ja-JP" sz="1200" b="0" i="0" baseline="0">
              <a:solidFill>
                <a:schemeClr val="dk1"/>
              </a:solidFill>
              <a:effectLst/>
              <a:latin typeface="+mj-ea"/>
              <a:ea typeface="+mj-ea"/>
              <a:cs typeface="+mn-cs"/>
            </a:rPr>
            <a:t>23.6</a:t>
          </a:r>
          <a:r>
            <a:rPr lang="ja-JP" altLang="ja-JP" sz="1200" b="0" i="0" baseline="0">
              <a:solidFill>
                <a:schemeClr val="dk1"/>
              </a:solidFill>
              <a:effectLst/>
              <a:latin typeface="+mj-ea"/>
              <a:ea typeface="+mj-ea"/>
              <a:cs typeface="+mn-cs"/>
            </a:rPr>
            <a:t>％）、全国平均（</a:t>
          </a:r>
          <a:r>
            <a:rPr lang="en-US" altLang="ja-JP" sz="1200" b="0" i="0" baseline="0">
              <a:solidFill>
                <a:schemeClr val="dk1"/>
              </a:solidFill>
              <a:effectLst/>
              <a:latin typeface="+mj-ea"/>
              <a:ea typeface="+mj-ea"/>
              <a:cs typeface="+mn-cs"/>
            </a:rPr>
            <a:t>23.8</a:t>
          </a:r>
          <a:r>
            <a:rPr lang="ja-JP" altLang="ja-JP" sz="1200" b="0" i="0" baseline="0">
              <a:solidFill>
                <a:schemeClr val="dk1"/>
              </a:solidFill>
              <a:effectLst/>
              <a:latin typeface="+mj-ea"/>
              <a:ea typeface="+mj-ea"/>
              <a:cs typeface="+mn-cs"/>
            </a:rPr>
            <a:t>％）を下回っている。</a:t>
          </a:r>
          <a:endParaRPr lang="ja-JP" altLang="ja-JP" sz="1200">
            <a:effectLst/>
            <a:latin typeface="+mj-ea"/>
            <a:ea typeface="+mj-ea"/>
          </a:endParaRPr>
        </a:p>
        <a:p>
          <a:r>
            <a:rPr lang="ja-JP" altLang="ja-JP" sz="1200">
              <a:solidFill>
                <a:schemeClr val="dk1"/>
              </a:solidFill>
              <a:effectLst/>
              <a:latin typeface="+mj-ea"/>
              <a:ea typeface="+mj-ea"/>
              <a:cs typeface="+mn-cs"/>
            </a:rPr>
            <a:t>　この結果は、</a:t>
          </a:r>
          <a:r>
            <a:rPr lang="en-US" altLang="ja-JP" sz="1200">
              <a:solidFill>
                <a:schemeClr val="dk1"/>
              </a:solidFill>
              <a:effectLst/>
              <a:latin typeface="+mj-ea"/>
              <a:ea typeface="+mj-ea"/>
              <a:cs typeface="+mn-cs"/>
            </a:rPr>
            <a:t>『</a:t>
          </a:r>
          <a:r>
            <a:rPr lang="ja-JP" altLang="ja-JP" sz="1200">
              <a:solidFill>
                <a:schemeClr val="dk1"/>
              </a:solidFill>
              <a:effectLst/>
              <a:latin typeface="+mj-ea"/>
              <a:ea typeface="+mj-ea"/>
              <a:cs typeface="+mn-cs"/>
            </a:rPr>
            <a:t>行財政経営プラン</a:t>
          </a:r>
          <a:r>
            <a:rPr lang="en-US" altLang="ja-JP" sz="1200">
              <a:solidFill>
                <a:schemeClr val="dk1"/>
              </a:solidFill>
              <a:effectLst/>
              <a:latin typeface="+mj-ea"/>
              <a:ea typeface="+mj-ea"/>
              <a:cs typeface="+mn-cs"/>
            </a:rPr>
            <a:t>』</a:t>
          </a:r>
          <a:r>
            <a:rPr lang="ja-JP" altLang="ja-JP" sz="1200">
              <a:solidFill>
                <a:schemeClr val="dk1"/>
              </a:solidFill>
              <a:effectLst/>
              <a:latin typeface="+mj-ea"/>
              <a:ea typeface="+mj-ea"/>
              <a:cs typeface="+mn-cs"/>
            </a:rPr>
            <a:t>に基づく人件費の削減が図られた成果であり、引き続き、定員適正化計画等を基に、職員の定員管理に努め、人件費抑制を進めていく。</a:t>
          </a:r>
          <a:endParaRPr lang="ja-JP" altLang="ja-JP" sz="12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113284</xdr:rowOff>
    </xdr:from>
    <xdr:to>
      <xdr:col>7</xdr:col>
      <xdr:colOff>15875</xdr:colOff>
      <xdr:row>36</xdr:row>
      <xdr:rowOff>149860</xdr:rowOff>
    </xdr:to>
    <xdr:cxnSp macro="">
      <xdr:nvCxnSpPr>
        <xdr:cNvPr id="62" name="直線コネクタ 61"/>
        <xdr:cNvCxnSpPr/>
      </xdr:nvCxnSpPr>
      <xdr:spPr>
        <a:xfrm>
          <a:off x="3987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36</xdr:row>
      <xdr:rowOff>140716</xdr:rowOff>
    </xdr:to>
    <xdr:cxnSp macro="">
      <xdr:nvCxnSpPr>
        <xdr:cNvPr id="65" name="直線コネクタ 64"/>
        <xdr:cNvCxnSpPr/>
      </xdr:nvCxnSpPr>
      <xdr:spPr>
        <a:xfrm flipV="1">
          <a:off x="3098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140716</xdr:rowOff>
    </xdr:to>
    <xdr:cxnSp macro="">
      <xdr:nvCxnSpPr>
        <xdr:cNvPr id="68" name="直線コネクタ 67"/>
        <xdr:cNvCxnSpPr/>
      </xdr:nvCxnSpPr>
      <xdr:spPr>
        <a:xfrm>
          <a:off x="2209800" y="62809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36</xdr:row>
      <xdr:rowOff>131572</xdr:rowOff>
    </xdr:to>
    <xdr:cxnSp macro="">
      <xdr:nvCxnSpPr>
        <xdr:cNvPr id="71" name="直線コネクタ 70"/>
        <xdr:cNvCxnSpPr/>
      </xdr:nvCxnSpPr>
      <xdr:spPr>
        <a:xfrm flipV="1">
          <a:off x="1320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74" name="フローチャート : 判断 73"/>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23131</xdr:rowOff>
    </xdr:from>
    <xdr:ext cx="762000" cy="259045"/>
    <xdr:sp macro="" textlink="">
      <xdr:nvSpPr>
        <xdr:cNvPr id="75" name="テキスト ボックス 74"/>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81" name="円/楕円 80"/>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115587</xdr:rowOff>
    </xdr:from>
    <xdr:ext cx="762000" cy="259045"/>
    <xdr:sp macro="" textlink="">
      <xdr:nvSpPr>
        <xdr:cNvPr id="82"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62484</xdr:rowOff>
    </xdr:from>
    <xdr:to>
      <xdr:col>5</xdr:col>
      <xdr:colOff>600075</xdr:colOff>
      <xdr:row>36</xdr:row>
      <xdr:rowOff>164084</xdr:rowOff>
    </xdr:to>
    <xdr:sp macro="" textlink="">
      <xdr:nvSpPr>
        <xdr:cNvPr id="83" name="円/楕円 82"/>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2811</xdr:rowOff>
    </xdr:from>
    <xdr:ext cx="736600" cy="259045"/>
    <xdr:sp macro="" textlink="">
      <xdr:nvSpPr>
        <xdr:cNvPr id="84" name="テキスト ボックス 83"/>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89916</xdr:rowOff>
    </xdr:from>
    <xdr:to>
      <xdr:col>4</xdr:col>
      <xdr:colOff>396875</xdr:colOff>
      <xdr:row>37</xdr:row>
      <xdr:rowOff>20066</xdr:rowOff>
    </xdr:to>
    <xdr:sp macro="" textlink="">
      <xdr:nvSpPr>
        <xdr:cNvPr id="85" name="円/楕円 84"/>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30243</xdr:rowOff>
    </xdr:from>
    <xdr:ext cx="762000" cy="259045"/>
    <xdr:sp macro="" textlink="">
      <xdr:nvSpPr>
        <xdr:cNvPr id="86" name="テキスト ボックス 85"/>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7" name="円/楕円 86"/>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88" name="テキスト ボックス 87"/>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80772</xdr:rowOff>
    </xdr:from>
    <xdr:to>
      <xdr:col>1</xdr:col>
      <xdr:colOff>676275</xdr:colOff>
      <xdr:row>37</xdr:row>
      <xdr:rowOff>10922</xdr:rowOff>
    </xdr:to>
    <xdr:sp macro="" textlink="">
      <xdr:nvSpPr>
        <xdr:cNvPr id="89" name="円/楕円 88"/>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21099</xdr:rowOff>
    </xdr:from>
    <xdr:ext cx="762000" cy="259045"/>
    <xdr:sp macro="" textlink="">
      <xdr:nvSpPr>
        <xdr:cNvPr id="90" name="テキスト ボックス 89"/>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j-ea"/>
              <a:ea typeface="+mj-ea"/>
              <a:cs typeface="+mn-cs"/>
            </a:rPr>
            <a:t>　物件費に係る経常収支比率（</a:t>
          </a:r>
          <a:r>
            <a:rPr lang="en-US" altLang="ja-JP" sz="1200" b="0" i="0" baseline="0">
              <a:solidFill>
                <a:schemeClr val="dk1"/>
              </a:solidFill>
              <a:effectLst/>
              <a:latin typeface="+mj-ea"/>
              <a:ea typeface="+mj-ea"/>
              <a:cs typeface="+mn-cs"/>
            </a:rPr>
            <a:t>11.5</a:t>
          </a:r>
          <a:r>
            <a:rPr lang="ja-JP" altLang="ja-JP" sz="1200" b="0" i="0" baseline="0">
              <a:solidFill>
                <a:schemeClr val="dk1"/>
              </a:solidFill>
              <a:effectLst/>
              <a:latin typeface="+mj-ea"/>
              <a:ea typeface="+mj-ea"/>
              <a:cs typeface="+mn-cs"/>
            </a:rPr>
            <a:t>％）は、対前年で</a:t>
          </a:r>
          <a:r>
            <a:rPr lang="en-US" altLang="ja-JP" sz="1200" b="0" i="0" baseline="0">
              <a:solidFill>
                <a:schemeClr val="dk1"/>
              </a:solidFill>
              <a:effectLst/>
              <a:latin typeface="+mj-ea"/>
              <a:ea typeface="+mj-ea"/>
              <a:cs typeface="+mn-cs"/>
            </a:rPr>
            <a:t>2.5</a:t>
          </a:r>
          <a:r>
            <a:rPr lang="ja-JP" altLang="ja-JP" sz="1200" b="0" i="0" baseline="0">
              <a:solidFill>
                <a:schemeClr val="dk1"/>
              </a:solidFill>
              <a:effectLst/>
              <a:latin typeface="+mj-ea"/>
              <a:ea typeface="+mj-ea"/>
              <a:cs typeface="+mn-cs"/>
            </a:rPr>
            <a:t>ポイント上昇したが、類似団体平均（</a:t>
          </a:r>
          <a:r>
            <a:rPr lang="en-US" altLang="ja-JP" sz="1200" b="0" i="0" baseline="0">
              <a:solidFill>
                <a:schemeClr val="dk1"/>
              </a:solidFill>
              <a:effectLst/>
              <a:latin typeface="+mj-ea"/>
              <a:ea typeface="+mj-ea"/>
              <a:cs typeface="+mn-cs"/>
            </a:rPr>
            <a:t>15.9</a:t>
          </a:r>
          <a:r>
            <a:rPr lang="ja-JP" altLang="ja-JP" sz="1200" b="0" i="0" baseline="0">
              <a:solidFill>
                <a:schemeClr val="dk1"/>
              </a:solidFill>
              <a:effectLst/>
              <a:latin typeface="+mj-ea"/>
              <a:ea typeface="+mj-ea"/>
              <a:cs typeface="+mn-cs"/>
            </a:rPr>
            <a:t>％）、全国平均（</a:t>
          </a:r>
          <a:r>
            <a:rPr lang="en-US" altLang="ja-JP" sz="1200" b="0" i="0" baseline="0">
              <a:solidFill>
                <a:schemeClr val="dk1"/>
              </a:solidFill>
              <a:effectLst/>
              <a:latin typeface="+mj-ea"/>
              <a:ea typeface="+mj-ea"/>
              <a:cs typeface="+mn-cs"/>
            </a:rPr>
            <a:t>14.3</a:t>
          </a:r>
          <a:r>
            <a:rPr lang="ja-JP" altLang="ja-JP" sz="1200" b="0" i="0" baseline="0">
              <a:solidFill>
                <a:schemeClr val="dk1"/>
              </a:solidFill>
              <a:effectLst/>
              <a:latin typeface="+mj-ea"/>
              <a:ea typeface="+mj-ea"/>
              <a:cs typeface="+mn-cs"/>
            </a:rPr>
            <a:t>％）、長野県平均（</a:t>
          </a:r>
          <a:r>
            <a:rPr lang="en-US" altLang="ja-JP" sz="1200" b="0" i="0" baseline="0">
              <a:solidFill>
                <a:schemeClr val="dk1"/>
              </a:solidFill>
              <a:effectLst/>
              <a:latin typeface="+mj-ea"/>
              <a:ea typeface="+mj-ea"/>
              <a:cs typeface="+mn-cs"/>
            </a:rPr>
            <a:t>12.8</a:t>
          </a:r>
          <a:r>
            <a:rPr lang="ja-JP" altLang="ja-JP" sz="1200" b="0" i="0" baseline="0">
              <a:solidFill>
                <a:schemeClr val="dk1"/>
              </a:solidFill>
              <a:effectLst/>
              <a:latin typeface="+mj-ea"/>
              <a:ea typeface="+mj-ea"/>
              <a:cs typeface="+mn-cs"/>
            </a:rPr>
            <a:t>％）の全てと比較して下回っている。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物件費の中で、多額の経費を要する経常的な委託料や備品購入費において</a:t>
          </a:r>
          <a:r>
            <a:rPr lang="ja-JP" altLang="en-US" sz="1200" b="0" i="0" baseline="0">
              <a:solidFill>
                <a:schemeClr val="dk1"/>
              </a:solidFill>
              <a:effectLst/>
              <a:latin typeface="+mj-ea"/>
              <a:ea typeface="+mj-ea"/>
              <a:cs typeface="+mn-cs"/>
            </a:rPr>
            <a:t>増額傾向にあるため、</a:t>
          </a:r>
          <a:r>
            <a:rPr lang="ja-JP" altLang="ja-JP" sz="1200" b="0" i="0" baseline="0">
              <a:solidFill>
                <a:schemeClr val="dk1"/>
              </a:solidFill>
              <a:effectLst/>
              <a:latin typeface="+mj-ea"/>
              <a:ea typeface="+mj-ea"/>
              <a:cs typeface="+mn-cs"/>
            </a:rPr>
            <a:t>その年度に必要な経費を厳選して執行を行い、前年度決算額ベースに対し大きく経費が上乗せとならないように見直し等</a:t>
          </a:r>
          <a:r>
            <a:rPr lang="ja-JP" altLang="en-US" sz="1200" b="0" i="0" baseline="0">
              <a:solidFill>
                <a:schemeClr val="dk1"/>
              </a:solidFill>
              <a:effectLst/>
              <a:latin typeface="+mj-ea"/>
              <a:ea typeface="+mj-ea"/>
              <a:cs typeface="+mn-cs"/>
            </a:rPr>
            <a:t>を進めていく必要がある。</a:t>
          </a:r>
          <a:endParaRPr lang="en-US" altLang="ja-JP" sz="1200" b="0" i="0" baseline="0">
            <a:solidFill>
              <a:schemeClr val="dk1"/>
            </a:solidFill>
            <a:effectLst/>
            <a:latin typeface="+mj-ea"/>
            <a:ea typeface="+mj-ea"/>
            <a:cs typeface="+mn-cs"/>
          </a:endParaRPr>
        </a:p>
        <a:p>
          <a:pPr rtl="0"/>
          <a:r>
            <a:rPr lang="ja-JP" altLang="en-US" sz="1200" b="0" i="0" baseline="0">
              <a:solidFill>
                <a:schemeClr val="dk1"/>
              </a:solidFill>
              <a:effectLst/>
              <a:latin typeface="+mj-ea"/>
              <a:ea typeface="+mj-ea"/>
              <a:cs typeface="+mn-cs"/>
            </a:rPr>
            <a:t>　引き続き徹底した</a:t>
          </a:r>
          <a:r>
            <a:rPr lang="ja-JP" altLang="ja-JP" sz="1200" b="0" i="0" baseline="0">
              <a:solidFill>
                <a:schemeClr val="dk1"/>
              </a:solidFill>
              <a:effectLst/>
              <a:latin typeface="+mj-ea"/>
              <a:ea typeface="+mj-ea"/>
              <a:cs typeface="+mn-cs"/>
            </a:rPr>
            <a:t>対応を</a:t>
          </a:r>
          <a:r>
            <a:rPr lang="ja-JP" altLang="en-US" sz="1200" b="0" i="0" baseline="0">
              <a:solidFill>
                <a:schemeClr val="dk1"/>
              </a:solidFill>
              <a:effectLst/>
              <a:latin typeface="+mj-ea"/>
              <a:ea typeface="+mj-ea"/>
              <a:cs typeface="+mn-cs"/>
            </a:rPr>
            <a:t>おこない</a:t>
          </a:r>
          <a:r>
            <a:rPr lang="ja-JP" altLang="ja-JP" sz="1200" b="0" i="0" baseline="0">
              <a:solidFill>
                <a:schemeClr val="dk1"/>
              </a:solidFill>
              <a:effectLst/>
              <a:latin typeface="+mj-ea"/>
              <a:ea typeface="+mj-ea"/>
              <a:cs typeface="+mn-cs"/>
            </a:rPr>
            <a:t>経費節減を</a:t>
          </a:r>
          <a:r>
            <a:rPr lang="ja-JP" altLang="en-US" sz="1200" b="0" i="0" baseline="0">
              <a:solidFill>
                <a:schemeClr val="dk1"/>
              </a:solidFill>
              <a:effectLst/>
              <a:latin typeface="+mj-ea"/>
              <a:ea typeface="+mj-ea"/>
              <a:cs typeface="+mn-cs"/>
            </a:rPr>
            <a:t>進めていく</a:t>
          </a:r>
          <a:r>
            <a:rPr lang="ja-JP" altLang="ja-JP" sz="1200" b="0" i="0" baseline="0">
              <a:solidFill>
                <a:schemeClr val="dk1"/>
              </a:solidFill>
              <a:effectLst/>
              <a:latin typeface="+mj-ea"/>
              <a:ea typeface="+mj-ea"/>
              <a:cs typeface="+mn-cs"/>
            </a:rPr>
            <a:t>。</a:t>
          </a:r>
          <a:endParaRPr lang="ja-JP" altLang="ja-JP" sz="12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xdr:rowOff>
    </xdr:from>
    <xdr:to>
      <xdr:col>24</xdr:col>
      <xdr:colOff>31750</xdr:colOff>
      <xdr:row>16</xdr:row>
      <xdr:rowOff>81280</xdr:rowOff>
    </xdr:to>
    <xdr:cxnSp macro="">
      <xdr:nvCxnSpPr>
        <xdr:cNvPr id="120" name="直線コネクタ 119"/>
        <xdr:cNvCxnSpPr/>
      </xdr:nvCxnSpPr>
      <xdr:spPr>
        <a:xfrm>
          <a:off x="15671800" y="27513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161290</xdr:rowOff>
    </xdr:from>
    <xdr:to>
      <xdr:col>22</xdr:col>
      <xdr:colOff>565150</xdr:colOff>
      <xdr:row>16</xdr:row>
      <xdr:rowOff>8128</xdr:rowOff>
    </xdr:to>
    <xdr:cxnSp macro="">
      <xdr:nvCxnSpPr>
        <xdr:cNvPr id="123" name="直線コネクタ 122"/>
        <xdr:cNvCxnSpPr/>
      </xdr:nvCxnSpPr>
      <xdr:spPr>
        <a:xfrm>
          <a:off x="14782800" y="2733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124714</xdr:rowOff>
    </xdr:from>
    <xdr:to>
      <xdr:col>21</xdr:col>
      <xdr:colOff>361950</xdr:colOff>
      <xdr:row>15</xdr:row>
      <xdr:rowOff>161290</xdr:rowOff>
    </xdr:to>
    <xdr:cxnSp macro="">
      <xdr:nvCxnSpPr>
        <xdr:cNvPr id="126" name="直線コネクタ 125"/>
        <xdr:cNvCxnSpPr/>
      </xdr:nvCxnSpPr>
      <xdr:spPr>
        <a:xfrm>
          <a:off x="13893800" y="26964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124714</xdr:rowOff>
    </xdr:from>
    <xdr:to>
      <xdr:col>20</xdr:col>
      <xdr:colOff>158750</xdr:colOff>
      <xdr:row>16</xdr:row>
      <xdr:rowOff>8128</xdr:rowOff>
    </xdr:to>
    <xdr:cxnSp macro="">
      <xdr:nvCxnSpPr>
        <xdr:cNvPr id="129" name="直線コネクタ 128"/>
        <xdr:cNvCxnSpPr/>
      </xdr:nvCxnSpPr>
      <xdr:spPr>
        <a:xfrm flipV="1">
          <a:off x="13004800" y="2696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2" name="フローチャート : 判断 131"/>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3" name="テキスト ボックス 132"/>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39" name="円/楕円 138"/>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47007</xdr:rowOff>
    </xdr:from>
    <xdr:ext cx="762000" cy="259045"/>
    <xdr:sp macro="" textlink="">
      <xdr:nvSpPr>
        <xdr:cNvPr id="140" name="物件費該当値テキスト"/>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128778</xdr:rowOff>
    </xdr:from>
    <xdr:to>
      <xdr:col>22</xdr:col>
      <xdr:colOff>615950</xdr:colOff>
      <xdr:row>16</xdr:row>
      <xdr:rowOff>58928</xdr:rowOff>
    </xdr:to>
    <xdr:sp macro="" textlink="">
      <xdr:nvSpPr>
        <xdr:cNvPr id="141" name="円/楕円 140"/>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69105</xdr:rowOff>
    </xdr:from>
    <xdr:ext cx="736600" cy="259045"/>
    <xdr:sp macro="" textlink="">
      <xdr:nvSpPr>
        <xdr:cNvPr id="142" name="テキスト ボックス 141"/>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110490</xdr:rowOff>
    </xdr:from>
    <xdr:to>
      <xdr:col>21</xdr:col>
      <xdr:colOff>412750</xdr:colOff>
      <xdr:row>16</xdr:row>
      <xdr:rowOff>40640</xdr:rowOff>
    </xdr:to>
    <xdr:sp macro="" textlink="">
      <xdr:nvSpPr>
        <xdr:cNvPr id="143" name="円/楕円 142"/>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50817</xdr:rowOff>
    </xdr:from>
    <xdr:ext cx="762000" cy="259045"/>
    <xdr:sp macro="" textlink="">
      <xdr:nvSpPr>
        <xdr:cNvPr id="144" name="テキスト ボックス 143"/>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73914</xdr:rowOff>
    </xdr:from>
    <xdr:to>
      <xdr:col>20</xdr:col>
      <xdr:colOff>209550</xdr:colOff>
      <xdr:row>16</xdr:row>
      <xdr:rowOff>4064</xdr:rowOff>
    </xdr:to>
    <xdr:sp macro="" textlink="">
      <xdr:nvSpPr>
        <xdr:cNvPr id="145" name="円/楕円 144"/>
        <xdr:cNvSpPr/>
      </xdr:nvSpPr>
      <xdr:spPr>
        <a:xfrm>
          <a:off x="13843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14241</xdr:rowOff>
    </xdr:from>
    <xdr:ext cx="762000" cy="259045"/>
    <xdr:sp macro="" textlink="">
      <xdr:nvSpPr>
        <xdr:cNvPr id="146" name="テキスト ボックス 145"/>
        <xdr:cNvSpPr txBox="1"/>
      </xdr:nvSpPr>
      <xdr:spPr>
        <a:xfrm>
          <a:off x="13512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128778</xdr:rowOff>
    </xdr:from>
    <xdr:to>
      <xdr:col>19</xdr:col>
      <xdr:colOff>6350</xdr:colOff>
      <xdr:row>16</xdr:row>
      <xdr:rowOff>58928</xdr:rowOff>
    </xdr:to>
    <xdr:sp macro="" textlink="">
      <xdr:nvSpPr>
        <xdr:cNvPr id="147" name="円/楕円 146"/>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69105</xdr:rowOff>
    </xdr:from>
    <xdr:ext cx="762000" cy="259045"/>
    <xdr:sp macro="" textlink="">
      <xdr:nvSpPr>
        <xdr:cNvPr id="148" name="テキスト ボックス 147"/>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j-ea"/>
              <a:ea typeface="+mj-ea"/>
              <a:cs typeface="+mn-cs"/>
            </a:rPr>
            <a:t>　扶助費にかかる経常収支比率（</a:t>
          </a:r>
          <a:r>
            <a:rPr lang="en-US" altLang="ja-JP" sz="1200" b="0" i="0" baseline="0">
              <a:solidFill>
                <a:schemeClr val="dk1"/>
              </a:solidFill>
              <a:effectLst/>
              <a:latin typeface="+mj-ea"/>
              <a:ea typeface="+mj-ea"/>
              <a:cs typeface="+mn-cs"/>
            </a:rPr>
            <a:t>4.9</a:t>
          </a:r>
          <a:r>
            <a:rPr lang="ja-JP" altLang="ja-JP" sz="1200" b="0" i="0" baseline="0">
              <a:solidFill>
                <a:schemeClr val="dk1"/>
              </a:solidFill>
              <a:effectLst/>
              <a:latin typeface="+mj-ea"/>
              <a:ea typeface="+mj-ea"/>
              <a:cs typeface="+mn-cs"/>
            </a:rPr>
            <a:t>％）は、前年度</a:t>
          </a:r>
          <a:r>
            <a:rPr lang="ja-JP" altLang="en-US" sz="1200" b="0" i="0" baseline="0">
              <a:solidFill>
                <a:schemeClr val="dk1"/>
              </a:solidFill>
              <a:effectLst/>
              <a:latin typeface="+mj-ea"/>
              <a:ea typeface="+mj-ea"/>
              <a:cs typeface="+mn-cs"/>
            </a:rPr>
            <a:t>と同率で推移</a:t>
          </a:r>
          <a:r>
            <a:rPr lang="ja-JP" altLang="ja-JP" sz="1200" b="0" i="0" baseline="0">
              <a:solidFill>
                <a:schemeClr val="dk1"/>
              </a:solidFill>
              <a:effectLst/>
              <a:latin typeface="+mj-ea"/>
              <a:ea typeface="+mj-ea"/>
              <a:cs typeface="+mn-cs"/>
            </a:rPr>
            <a:t>しており、類似団体平均、全国平均、長野県平均の全てに対して下回っている。しかし、当町の高齢化率は高く、社会福祉にかかる決算額が増</a:t>
          </a:r>
          <a:r>
            <a:rPr lang="ja-JP" altLang="en-US" sz="1200" b="0" i="0" baseline="0">
              <a:solidFill>
                <a:schemeClr val="dk1"/>
              </a:solidFill>
              <a:effectLst/>
              <a:latin typeface="+mj-ea"/>
              <a:ea typeface="+mj-ea"/>
              <a:cs typeface="+mn-cs"/>
            </a:rPr>
            <a:t>額</a:t>
          </a:r>
          <a:r>
            <a:rPr lang="ja-JP" altLang="ja-JP" sz="1200" b="0" i="0" baseline="0">
              <a:solidFill>
                <a:schemeClr val="dk1"/>
              </a:solidFill>
              <a:effectLst/>
              <a:latin typeface="+mj-ea"/>
              <a:ea typeface="+mj-ea"/>
              <a:cs typeface="+mn-cs"/>
            </a:rPr>
            <a:t>傾向にあるため、将来の扶助費増加が懸念される。国及び県の施策の動向に注視し、単独事業の見直しや経費抑制に努めていく必要がある。</a:t>
          </a:r>
          <a:endParaRPr lang="ja-JP" altLang="ja-JP" sz="12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63500</xdr:rowOff>
    </xdr:from>
    <xdr:to>
      <xdr:col>7</xdr:col>
      <xdr:colOff>15875</xdr:colOff>
      <xdr:row>54</xdr:row>
      <xdr:rowOff>63500</xdr:rowOff>
    </xdr:to>
    <xdr:cxnSp macro="">
      <xdr:nvCxnSpPr>
        <xdr:cNvPr id="181" name="直線コネクタ 180"/>
        <xdr:cNvCxnSpPr/>
      </xdr:nvCxnSpPr>
      <xdr:spPr>
        <a:xfrm>
          <a:off x="3987800" y="932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63500</xdr:rowOff>
    </xdr:from>
    <xdr:to>
      <xdr:col>5</xdr:col>
      <xdr:colOff>549275</xdr:colOff>
      <xdr:row>54</xdr:row>
      <xdr:rowOff>127000</xdr:rowOff>
    </xdr:to>
    <xdr:cxnSp macro="">
      <xdr:nvCxnSpPr>
        <xdr:cNvPr id="184" name="直線コネクタ 183"/>
        <xdr:cNvCxnSpPr/>
      </xdr:nvCxnSpPr>
      <xdr:spPr>
        <a:xfrm flipV="1">
          <a:off x="3098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25400</xdr:rowOff>
    </xdr:from>
    <xdr:to>
      <xdr:col>4</xdr:col>
      <xdr:colOff>346075</xdr:colOff>
      <xdr:row>54</xdr:row>
      <xdr:rowOff>127000</xdr:rowOff>
    </xdr:to>
    <xdr:cxnSp macro="">
      <xdr:nvCxnSpPr>
        <xdr:cNvPr id="187" name="直線コネクタ 186"/>
        <xdr:cNvCxnSpPr/>
      </xdr:nvCxnSpPr>
      <xdr:spPr>
        <a:xfrm>
          <a:off x="2209800" y="9283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25400</xdr:rowOff>
    </xdr:to>
    <xdr:cxnSp macro="">
      <xdr:nvCxnSpPr>
        <xdr:cNvPr id="190" name="直線コネクタ 189"/>
        <xdr:cNvCxnSpPr/>
      </xdr:nvCxnSpPr>
      <xdr:spPr>
        <a:xfrm>
          <a:off x="1320800" y="928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139700</xdr:rowOff>
    </xdr:from>
    <xdr:to>
      <xdr:col>1</xdr:col>
      <xdr:colOff>676275</xdr:colOff>
      <xdr:row>55</xdr:row>
      <xdr:rowOff>69850</xdr:rowOff>
    </xdr:to>
    <xdr:sp macro="" textlink="">
      <xdr:nvSpPr>
        <xdr:cNvPr id="193" name="フローチャート : 判断 192"/>
        <xdr:cNvSpPr/>
      </xdr:nvSpPr>
      <xdr:spPr>
        <a:xfrm>
          <a:off x="1270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54627</xdr:rowOff>
    </xdr:from>
    <xdr:ext cx="762000" cy="259045"/>
    <xdr:sp macro="" textlink="">
      <xdr:nvSpPr>
        <xdr:cNvPr id="194" name="テキスト ボックス 193"/>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12700</xdr:rowOff>
    </xdr:from>
    <xdr:to>
      <xdr:col>7</xdr:col>
      <xdr:colOff>66675</xdr:colOff>
      <xdr:row>54</xdr:row>
      <xdr:rowOff>114300</xdr:rowOff>
    </xdr:to>
    <xdr:sp macro="" textlink="">
      <xdr:nvSpPr>
        <xdr:cNvPr id="200" name="円/楕円 199"/>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29227</xdr:rowOff>
    </xdr:from>
    <xdr:ext cx="762000" cy="259045"/>
    <xdr:sp macro="" textlink="">
      <xdr:nvSpPr>
        <xdr:cNvPr id="201" name="扶助費該当値テキスト"/>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xdr:rowOff>
    </xdr:from>
    <xdr:to>
      <xdr:col>5</xdr:col>
      <xdr:colOff>600075</xdr:colOff>
      <xdr:row>54</xdr:row>
      <xdr:rowOff>114300</xdr:rowOff>
    </xdr:to>
    <xdr:sp macro="" textlink="">
      <xdr:nvSpPr>
        <xdr:cNvPr id="202" name="円/楕円 201"/>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124477</xdr:rowOff>
    </xdr:from>
    <xdr:ext cx="736600" cy="259045"/>
    <xdr:sp macro="" textlink="">
      <xdr:nvSpPr>
        <xdr:cNvPr id="203" name="テキスト ボックス 202"/>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4" name="円/楕円 203"/>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05" name="テキスト ボックス 204"/>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06" name="円/楕円 205"/>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07" name="テキスト ボックス 206"/>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08" name="円/楕円 207"/>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09" name="テキスト ボックス 208"/>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j-ea"/>
              <a:ea typeface="+mj-ea"/>
              <a:cs typeface="+mn-cs"/>
            </a:rPr>
            <a:t>　その他にかかる経常収支比率（</a:t>
          </a:r>
          <a:r>
            <a:rPr lang="en-US" altLang="ja-JP" sz="1200" b="0" i="0" baseline="0">
              <a:solidFill>
                <a:schemeClr val="dk1"/>
              </a:solidFill>
              <a:effectLst/>
              <a:latin typeface="+mj-ea"/>
              <a:ea typeface="+mj-ea"/>
              <a:cs typeface="+mn-cs"/>
            </a:rPr>
            <a:t>12.0</a:t>
          </a:r>
          <a:r>
            <a:rPr lang="ja-JP" altLang="ja-JP" sz="1200" b="0" i="0" baseline="0">
              <a:solidFill>
                <a:schemeClr val="dk1"/>
              </a:solidFill>
              <a:effectLst/>
              <a:latin typeface="+mj-ea"/>
              <a:ea typeface="+mj-ea"/>
              <a:cs typeface="+mn-cs"/>
            </a:rPr>
            <a:t>％）の内訳は、維持補修にかかる経常経費（</a:t>
          </a:r>
          <a:r>
            <a:rPr lang="en-US" altLang="ja-JP" sz="1200" b="0" i="0" baseline="0">
              <a:solidFill>
                <a:schemeClr val="dk1"/>
              </a:solidFill>
              <a:effectLst/>
              <a:latin typeface="+mj-ea"/>
              <a:ea typeface="+mj-ea"/>
              <a:cs typeface="+mn-cs"/>
            </a:rPr>
            <a:t>0.4</a:t>
          </a:r>
          <a:r>
            <a:rPr lang="ja-JP" altLang="ja-JP" sz="1200" b="0" i="0" baseline="0">
              <a:solidFill>
                <a:schemeClr val="dk1"/>
              </a:solidFill>
              <a:effectLst/>
              <a:latin typeface="+mj-ea"/>
              <a:ea typeface="+mj-ea"/>
              <a:cs typeface="+mn-cs"/>
            </a:rPr>
            <a:t>％）と繰出金にかかる経常経費（</a:t>
          </a:r>
          <a:r>
            <a:rPr lang="en-US" altLang="ja-JP" sz="1200" b="0" i="0" baseline="0">
              <a:solidFill>
                <a:schemeClr val="dk1"/>
              </a:solidFill>
              <a:effectLst/>
              <a:latin typeface="+mj-ea"/>
              <a:ea typeface="+mj-ea"/>
              <a:cs typeface="+mn-cs"/>
            </a:rPr>
            <a:t>11.5</a:t>
          </a:r>
          <a:r>
            <a:rPr lang="ja-JP" altLang="ja-JP" sz="1200" b="0" i="0" baseline="0">
              <a:solidFill>
                <a:schemeClr val="dk1"/>
              </a:solidFill>
              <a:effectLst/>
              <a:latin typeface="+mj-ea"/>
              <a:ea typeface="+mj-ea"/>
              <a:cs typeface="+mn-cs"/>
            </a:rPr>
            <a:t>％）を合算した比率である。類似団体平均（</a:t>
          </a:r>
          <a:r>
            <a:rPr lang="en-US" altLang="ja-JP" sz="1200" b="0" i="0" baseline="0">
              <a:solidFill>
                <a:schemeClr val="dk1"/>
              </a:solidFill>
              <a:effectLst/>
              <a:latin typeface="+mj-ea"/>
              <a:ea typeface="+mj-ea"/>
              <a:cs typeface="+mn-cs"/>
            </a:rPr>
            <a:t>14.4</a:t>
          </a:r>
          <a:r>
            <a:rPr lang="ja-JP" altLang="ja-JP" sz="1200" b="0" i="0" baseline="0">
              <a:solidFill>
                <a:schemeClr val="dk1"/>
              </a:solidFill>
              <a:effectLst/>
              <a:latin typeface="+mj-ea"/>
              <a:ea typeface="+mj-ea"/>
              <a:cs typeface="+mn-cs"/>
            </a:rPr>
            <a:t>％）、全国平均（</a:t>
          </a:r>
          <a:r>
            <a:rPr lang="en-US" altLang="ja-JP" sz="1200" b="0" i="0" baseline="0">
              <a:solidFill>
                <a:schemeClr val="dk1"/>
              </a:solidFill>
              <a:effectLst/>
              <a:latin typeface="+mj-ea"/>
              <a:ea typeface="+mj-ea"/>
              <a:cs typeface="+mn-cs"/>
            </a:rPr>
            <a:t>13.2</a:t>
          </a:r>
          <a:r>
            <a:rPr lang="ja-JP" altLang="ja-JP" sz="1200" b="0" i="0" baseline="0">
              <a:solidFill>
                <a:schemeClr val="dk1"/>
              </a:solidFill>
              <a:effectLst/>
              <a:latin typeface="+mj-ea"/>
              <a:ea typeface="+mj-ea"/>
              <a:cs typeface="+mn-cs"/>
            </a:rPr>
            <a:t>％）、長野県平均（</a:t>
          </a:r>
          <a:r>
            <a:rPr lang="en-US" altLang="ja-JP" sz="1200" b="0" i="0" baseline="0">
              <a:solidFill>
                <a:schemeClr val="dk1"/>
              </a:solidFill>
              <a:effectLst/>
              <a:latin typeface="+mj-ea"/>
              <a:ea typeface="+mj-ea"/>
              <a:cs typeface="+mn-cs"/>
            </a:rPr>
            <a:t>13.1</a:t>
          </a:r>
          <a:r>
            <a:rPr lang="ja-JP" altLang="ja-JP" sz="1200" b="0" i="0" baseline="0">
              <a:solidFill>
                <a:schemeClr val="dk1"/>
              </a:solidFill>
              <a:effectLst/>
              <a:latin typeface="+mj-ea"/>
              <a:ea typeface="+mj-ea"/>
              <a:cs typeface="+mn-cs"/>
            </a:rPr>
            <a:t>％）の全てとの比較で</a:t>
          </a:r>
          <a:r>
            <a:rPr lang="ja-JP" altLang="en-US" sz="1200" b="0" i="0" baseline="0">
              <a:solidFill>
                <a:schemeClr val="dk1"/>
              </a:solidFill>
              <a:effectLst/>
              <a:latin typeface="+mj-ea"/>
              <a:ea typeface="+mj-ea"/>
              <a:cs typeface="+mn-cs"/>
            </a:rPr>
            <a:t>下</a:t>
          </a:r>
          <a:r>
            <a:rPr lang="ja-JP" altLang="ja-JP" sz="1200" b="0" i="0" baseline="0">
              <a:solidFill>
                <a:schemeClr val="dk1"/>
              </a:solidFill>
              <a:effectLst/>
              <a:latin typeface="+mj-ea"/>
              <a:ea typeface="+mj-ea"/>
              <a:cs typeface="+mn-cs"/>
            </a:rPr>
            <a:t>回って</a:t>
          </a:r>
          <a:r>
            <a:rPr lang="ja-JP" altLang="en-US" sz="1200" b="0" i="0" baseline="0">
              <a:solidFill>
                <a:schemeClr val="dk1"/>
              </a:solidFill>
              <a:effectLst/>
              <a:latin typeface="+mj-ea"/>
              <a:ea typeface="+mj-ea"/>
              <a:cs typeface="+mn-cs"/>
            </a:rPr>
            <a:t>いる。主な要因としては、下水道事業の公営企業への移行により、当該会計への繰出金が補助費等へ性質が変更となったことによるものであり、対</a:t>
          </a:r>
          <a:r>
            <a:rPr lang="ja-JP" altLang="ja-JP" sz="1200" b="0" i="0" baseline="0">
              <a:solidFill>
                <a:schemeClr val="dk1"/>
              </a:solidFill>
              <a:effectLst/>
              <a:latin typeface="+mj-ea"/>
              <a:ea typeface="+mj-ea"/>
              <a:cs typeface="+mn-cs"/>
            </a:rPr>
            <a:t>前年度</a:t>
          </a:r>
          <a:r>
            <a:rPr lang="en-US" altLang="ja-JP" sz="1200" b="0" i="0" baseline="0">
              <a:solidFill>
                <a:schemeClr val="dk1"/>
              </a:solidFill>
              <a:effectLst/>
              <a:latin typeface="+mj-ea"/>
              <a:ea typeface="+mj-ea"/>
              <a:cs typeface="+mn-cs"/>
            </a:rPr>
            <a:t>2.3</a:t>
          </a:r>
          <a:r>
            <a:rPr lang="ja-JP" altLang="en-US" sz="1200" b="0" i="0" baseline="0">
              <a:solidFill>
                <a:schemeClr val="dk1"/>
              </a:solidFill>
              <a:effectLst/>
              <a:latin typeface="+mj-ea"/>
              <a:ea typeface="+mj-ea"/>
              <a:cs typeface="+mn-cs"/>
            </a:rPr>
            <a:t>ポイント</a:t>
          </a:r>
          <a:r>
            <a:rPr lang="ja-JP" altLang="ja-JP" sz="1200" b="0" i="0" baseline="0">
              <a:solidFill>
                <a:schemeClr val="dk1"/>
              </a:solidFill>
              <a:effectLst/>
              <a:latin typeface="+mj-ea"/>
              <a:ea typeface="+mj-ea"/>
              <a:cs typeface="+mn-cs"/>
            </a:rPr>
            <a:t>の減少となった。</a:t>
          </a:r>
          <a:endParaRPr lang="en-US" altLang="ja-JP" sz="1200" b="0" i="0" baseline="0">
            <a:solidFill>
              <a:schemeClr val="dk1"/>
            </a:solidFill>
            <a:effectLst/>
            <a:latin typeface="+mj-ea"/>
            <a:ea typeface="+mj-ea"/>
            <a:cs typeface="+mn-cs"/>
          </a:endParaRPr>
        </a:p>
        <a:p>
          <a:pPr rtl="0"/>
          <a:r>
            <a:rPr lang="ja-JP" altLang="en-US" sz="1200" b="0" i="0" baseline="0">
              <a:solidFill>
                <a:schemeClr val="dk1"/>
              </a:solidFill>
              <a:effectLst/>
              <a:latin typeface="+mj-ea"/>
              <a:ea typeface="+mj-ea"/>
              <a:cs typeface="+mn-cs"/>
            </a:rPr>
            <a:t>　一部事務組合等への繰出金が増加傾向にあることが懸念されるが、引き続き適切な経費削減に努めていく。</a:t>
          </a:r>
          <a:endParaRPr lang="ja-JP" altLang="ja-JP" sz="1600">
            <a:effectLst/>
            <a:latin typeface="+mj-ea"/>
            <a:ea typeface="+mj-ea"/>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57</xdr:row>
      <xdr:rowOff>37846</xdr:rowOff>
    </xdr:to>
    <xdr:cxnSp macro="">
      <xdr:nvCxnSpPr>
        <xdr:cNvPr id="239" name="直線コネクタ 238"/>
        <xdr:cNvCxnSpPr/>
      </xdr:nvCxnSpPr>
      <xdr:spPr>
        <a:xfrm flipV="1">
          <a:off x="15671800" y="970534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92710</xdr:rowOff>
    </xdr:to>
    <xdr:cxnSp macro="">
      <xdr:nvCxnSpPr>
        <xdr:cNvPr id="242" name="直線コネクタ 241"/>
        <xdr:cNvCxnSpPr/>
      </xdr:nvCxnSpPr>
      <xdr:spPr>
        <a:xfrm flipV="1">
          <a:off x="14782800" y="98104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78994</xdr:rowOff>
    </xdr:from>
    <xdr:to>
      <xdr:col>21</xdr:col>
      <xdr:colOff>361950</xdr:colOff>
      <xdr:row>57</xdr:row>
      <xdr:rowOff>92710</xdr:rowOff>
    </xdr:to>
    <xdr:cxnSp macro="">
      <xdr:nvCxnSpPr>
        <xdr:cNvPr id="245" name="直線コネクタ 244"/>
        <xdr:cNvCxnSpPr/>
      </xdr:nvCxnSpPr>
      <xdr:spPr>
        <a:xfrm>
          <a:off x="13893800" y="9851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65278</xdr:rowOff>
    </xdr:from>
    <xdr:to>
      <xdr:col>20</xdr:col>
      <xdr:colOff>158750</xdr:colOff>
      <xdr:row>57</xdr:row>
      <xdr:rowOff>78994</xdr:rowOff>
    </xdr:to>
    <xdr:cxnSp macro="">
      <xdr:nvCxnSpPr>
        <xdr:cNvPr id="248" name="直線コネクタ 247"/>
        <xdr:cNvCxnSpPr/>
      </xdr:nvCxnSpPr>
      <xdr:spPr>
        <a:xfrm>
          <a:off x="13004800" y="9837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1" name="フローチャート : 判断 25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52" name="テキスト ボックス 251"/>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58" name="円/楕円 25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5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0" name="円/楕円 259"/>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1" name="テキスト ボックス 260"/>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62" name="円/楕円 261"/>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63" name="テキスト ボックス 262"/>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4" name="円/楕円 263"/>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65" name="テキスト ボックス 264"/>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14478</xdr:rowOff>
    </xdr:from>
    <xdr:to>
      <xdr:col>19</xdr:col>
      <xdr:colOff>6350</xdr:colOff>
      <xdr:row>57</xdr:row>
      <xdr:rowOff>116078</xdr:rowOff>
    </xdr:to>
    <xdr:sp macro="" textlink="">
      <xdr:nvSpPr>
        <xdr:cNvPr id="266" name="円/楕円 265"/>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100855</xdr:rowOff>
    </xdr:from>
    <xdr:ext cx="762000" cy="259045"/>
    <xdr:sp macro="" textlink="">
      <xdr:nvSpPr>
        <xdr:cNvPr id="267" name="テキスト ボックス 266"/>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j-ea"/>
              <a:ea typeface="+mj-ea"/>
              <a:cs typeface="+mn-cs"/>
            </a:rPr>
            <a:t>　補助費にかかる経常収支比率（</a:t>
          </a:r>
          <a:r>
            <a:rPr lang="en-US" altLang="ja-JP" sz="1050" b="0" i="0" baseline="0">
              <a:solidFill>
                <a:schemeClr val="dk1"/>
              </a:solidFill>
              <a:effectLst/>
              <a:latin typeface="+mj-ea"/>
              <a:ea typeface="+mj-ea"/>
              <a:cs typeface="+mn-cs"/>
            </a:rPr>
            <a:t>11.0</a:t>
          </a:r>
          <a:r>
            <a:rPr lang="ja-JP" altLang="ja-JP" sz="1050" b="0" i="0" baseline="0">
              <a:solidFill>
                <a:schemeClr val="dk1"/>
              </a:solidFill>
              <a:effectLst/>
              <a:latin typeface="+mj-ea"/>
              <a:ea typeface="+mj-ea"/>
              <a:cs typeface="+mn-cs"/>
            </a:rPr>
            <a:t>％）は対前年度で</a:t>
          </a:r>
          <a:r>
            <a:rPr lang="en-US" altLang="ja-JP" sz="1050" b="0" i="0" baseline="0">
              <a:solidFill>
                <a:schemeClr val="dk1"/>
              </a:solidFill>
              <a:effectLst/>
              <a:latin typeface="+mj-ea"/>
              <a:ea typeface="+mj-ea"/>
              <a:cs typeface="+mn-cs"/>
            </a:rPr>
            <a:t>1.9</a:t>
          </a:r>
          <a:r>
            <a:rPr lang="ja-JP" altLang="ja-JP" sz="1050" b="0" i="0" baseline="0">
              <a:solidFill>
                <a:schemeClr val="dk1"/>
              </a:solidFill>
              <a:effectLst/>
              <a:latin typeface="+mj-ea"/>
              <a:ea typeface="+mj-ea"/>
              <a:cs typeface="+mn-cs"/>
            </a:rPr>
            <a:t>ポイント上昇し</a:t>
          </a:r>
          <a:r>
            <a:rPr lang="ja-JP" altLang="en-US" sz="1050" b="0" i="0" baseline="0">
              <a:solidFill>
                <a:schemeClr val="dk1"/>
              </a:solidFill>
              <a:effectLst/>
              <a:latin typeface="+mj-ea"/>
              <a:ea typeface="+mj-ea"/>
              <a:cs typeface="+mn-cs"/>
            </a:rPr>
            <a:t>たことにより</a:t>
          </a:r>
          <a:r>
            <a:rPr lang="ja-JP" altLang="ja-JP" sz="1050" b="0" i="0" baseline="0">
              <a:solidFill>
                <a:schemeClr val="dk1"/>
              </a:solidFill>
              <a:effectLst/>
              <a:latin typeface="+mj-ea"/>
              <a:ea typeface="+mj-ea"/>
              <a:cs typeface="+mn-cs"/>
            </a:rPr>
            <a:t>、</a:t>
          </a:r>
          <a:r>
            <a:rPr lang="ja-JP" altLang="en-US" sz="1050" b="0" i="0" baseline="0">
              <a:solidFill>
                <a:schemeClr val="dk1"/>
              </a:solidFill>
              <a:effectLst/>
              <a:latin typeface="+mj-ea"/>
              <a:ea typeface="+mj-ea"/>
              <a:cs typeface="+mn-cs"/>
            </a:rPr>
            <a:t>全国平均（</a:t>
          </a:r>
          <a:r>
            <a:rPr lang="en-US" altLang="ja-JP" sz="1050" b="0" i="0" baseline="0">
              <a:solidFill>
                <a:schemeClr val="dk1"/>
              </a:solidFill>
              <a:effectLst/>
              <a:latin typeface="+mj-ea"/>
              <a:ea typeface="+mj-ea"/>
              <a:cs typeface="+mn-cs"/>
            </a:rPr>
            <a:t>10.1</a:t>
          </a:r>
          <a:r>
            <a:rPr lang="ja-JP" altLang="en-US" sz="1050" b="0" i="0" baseline="0">
              <a:solidFill>
                <a:schemeClr val="dk1"/>
              </a:solidFill>
              <a:effectLst/>
              <a:latin typeface="+mj-ea"/>
              <a:ea typeface="+mj-ea"/>
              <a:cs typeface="+mn-cs"/>
            </a:rPr>
            <a:t>％）は上回ったものの、</a:t>
          </a:r>
          <a:r>
            <a:rPr lang="ja-JP" altLang="ja-JP" sz="1050" b="0" i="0" baseline="0">
              <a:solidFill>
                <a:schemeClr val="dk1"/>
              </a:solidFill>
              <a:effectLst/>
              <a:latin typeface="+mj-ea"/>
              <a:ea typeface="+mj-ea"/>
              <a:cs typeface="+mn-cs"/>
            </a:rPr>
            <a:t>類似団体平均（</a:t>
          </a:r>
          <a:r>
            <a:rPr lang="en-US" altLang="ja-JP" sz="1050" b="0" i="0" baseline="0">
              <a:solidFill>
                <a:schemeClr val="dk1"/>
              </a:solidFill>
              <a:effectLst/>
              <a:latin typeface="+mj-ea"/>
              <a:ea typeface="+mj-ea"/>
              <a:cs typeface="+mn-cs"/>
            </a:rPr>
            <a:t>12.8</a:t>
          </a:r>
          <a:r>
            <a:rPr lang="ja-JP" altLang="ja-JP" sz="1050" b="0" i="0" baseline="0">
              <a:solidFill>
                <a:schemeClr val="dk1"/>
              </a:solidFill>
              <a:effectLst/>
              <a:latin typeface="+mj-ea"/>
              <a:ea typeface="+mj-ea"/>
              <a:cs typeface="+mn-cs"/>
            </a:rPr>
            <a:t>％）</a:t>
          </a:r>
          <a:r>
            <a:rPr lang="ja-JP" altLang="en-US" sz="1050" b="0" i="0" baseline="0">
              <a:solidFill>
                <a:schemeClr val="dk1"/>
              </a:solidFill>
              <a:effectLst/>
              <a:latin typeface="+mj-ea"/>
              <a:ea typeface="+mj-ea"/>
              <a:cs typeface="+mn-cs"/>
            </a:rPr>
            <a:t>や</a:t>
          </a:r>
          <a:r>
            <a:rPr lang="ja-JP" altLang="ja-JP" sz="1050" b="0" i="0" baseline="0">
              <a:solidFill>
                <a:schemeClr val="dk1"/>
              </a:solidFill>
              <a:effectLst/>
              <a:latin typeface="+mj-ea"/>
              <a:ea typeface="+mj-ea"/>
              <a:cs typeface="+mn-cs"/>
            </a:rPr>
            <a:t>長野県平均（</a:t>
          </a:r>
          <a:r>
            <a:rPr lang="en-US" altLang="ja-JP" sz="1050" b="0" i="0" baseline="0">
              <a:solidFill>
                <a:schemeClr val="dk1"/>
              </a:solidFill>
              <a:effectLst/>
              <a:latin typeface="+mj-ea"/>
              <a:ea typeface="+mj-ea"/>
              <a:cs typeface="+mn-cs"/>
            </a:rPr>
            <a:t>13.5</a:t>
          </a:r>
          <a:r>
            <a:rPr lang="ja-JP" altLang="ja-JP" sz="1050" b="0" i="0" baseline="0">
              <a:solidFill>
                <a:schemeClr val="dk1"/>
              </a:solidFill>
              <a:effectLst/>
              <a:latin typeface="+mj-ea"/>
              <a:ea typeface="+mj-ea"/>
              <a:cs typeface="+mn-cs"/>
            </a:rPr>
            <a:t>％）と比較</a:t>
          </a:r>
          <a:r>
            <a:rPr lang="ja-JP" altLang="en-US" sz="1050" b="0" i="0" baseline="0">
              <a:solidFill>
                <a:schemeClr val="dk1"/>
              </a:solidFill>
              <a:effectLst/>
              <a:latin typeface="+mj-ea"/>
              <a:ea typeface="+mj-ea"/>
              <a:cs typeface="+mn-cs"/>
            </a:rPr>
            <a:t>すると引き続き</a:t>
          </a:r>
          <a:r>
            <a:rPr lang="ja-JP" altLang="ja-JP" sz="1050" b="0" i="0" baseline="0">
              <a:solidFill>
                <a:schemeClr val="dk1"/>
              </a:solidFill>
              <a:effectLst/>
              <a:latin typeface="+mj-ea"/>
              <a:ea typeface="+mj-ea"/>
              <a:cs typeface="+mn-cs"/>
            </a:rPr>
            <a:t>下回っている。</a:t>
          </a:r>
          <a:endParaRPr lang="ja-JP" altLang="ja-JP" sz="1200">
            <a:effectLst/>
            <a:latin typeface="+mj-ea"/>
            <a:ea typeface="+mj-ea"/>
          </a:endParaRPr>
        </a:p>
        <a:p>
          <a:pPr rtl="0"/>
          <a:r>
            <a:rPr lang="ja-JP" altLang="ja-JP" sz="1050" b="0" i="0" baseline="0">
              <a:solidFill>
                <a:schemeClr val="dk1"/>
              </a:solidFill>
              <a:effectLst/>
              <a:latin typeface="+mj-ea"/>
              <a:ea typeface="+mj-ea"/>
              <a:cs typeface="+mn-cs"/>
            </a:rPr>
            <a:t>　比率上昇の要因としては、</a:t>
          </a:r>
          <a:r>
            <a:rPr lang="ja-JP" altLang="en-US" sz="1050" b="0" i="0" baseline="0">
              <a:solidFill>
                <a:schemeClr val="dk1"/>
              </a:solidFill>
              <a:effectLst/>
              <a:latin typeface="+mj-ea"/>
              <a:ea typeface="+mj-ea"/>
              <a:cs typeface="+mn-cs"/>
            </a:rPr>
            <a:t>下水道事業会計が公営企業へ移行したことにより繰出金の性質変更に伴う</a:t>
          </a:r>
          <a:r>
            <a:rPr lang="ja-JP" altLang="ja-JP" sz="1050" b="0" i="0" baseline="0">
              <a:solidFill>
                <a:schemeClr val="dk1"/>
              </a:solidFill>
              <a:effectLst/>
              <a:latin typeface="+mj-ea"/>
              <a:ea typeface="+mj-ea"/>
              <a:cs typeface="+mn-cs"/>
            </a:rPr>
            <a:t>増</a:t>
          </a:r>
          <a:r>
            <a:rPr lang="ja-JP" altLang="en-US" sz="1050" b="0" i="0" baseline="0">
              <a:solidFill>
                <a:schemeClr val="dk1"/>
              </a:solidFill>
              <a:effectLst/>
              <a:latin typeface="+mj-ea"/>
              <a:ea typeface="+mj-ea"/>
              <a:cs typeface="+mn-cs"/>
            </a:rPr>
            <a:t>によるものである</a:t>
          </a:r>
          <a:r>
            <a:rPr lang="ja-JP" altLang="ja-JP" sz="1050" b="0" i="0" baseline="0">
              <a:solidFill>
                <a:schemeClr val="dk1"/>
              </a:solidFill>
              <a:effectLst/>
              <a:latin typeface="+mj-ea"/>
              <a:ea typeface="+mj-ea"/>
              <a:cs typeface="+mn-cs"/>
            </a:rPr>
            <a:t>。</a:t>
          </a:r>
          <a:endParaRPr lang="ja-JP" altLang="ja-JP" sz="1200">
            <a:effectLst/>
            <a:latin typeface="+mj-ea"/>
            <a:ea typeface="+mj-ea"/>
          </a:endParaRPr>
        </a:p>
        <a:p>
          <a:pPr rtl="0"/>
          <a:r>
            <a:rPr lang="ja-JP" altLang="ja-JP" sz="1050" b="0" i="0" baseline="0">
              <a:solidFill>
                <a:schemeClr val="dk1"/>
              </a:solidFill>
              <a:effectLst/>
              <a:latin typeface="+mj-ea"/>
              <a:ea typeface="+mj-ea"/>
              <a:cs typeface="+mn-cs"/>
            </a:rPr>
            <a:t>　当初予算編成時に毎年行っている補助金・負担金の見直しは、今後も引き続き取り組むこととしており、適正、公平な補助金負担金の交付に努めていく。</a:t>
          </a:r>
          <a:endParaRPr lang="en-US" altLang="ja-JP" sz="1050" b="0" i="0" baseline="0">
            <a:solidFill>
              <a:schemeClr val="dk1"/>
            </a:solidFill>
            <a:effectLst/>
            <a:latin typeface="+mj-ea"/>
            <a:ea typeface="+mj-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mj-ea"/>
              <a:ea typeface="+mj-ea"/>
              <a:cs typeface="+mn-cs"/>
            </a:rPr>
            <a:t>　また</a:t>
          </a:r>
          <a:r>
            <a:rPr lang="ja-JP" altLang="ja-JP" sz="1050" b="0" i="0" baseline="0">
              <a:solidFill>
                <a:schemeClr val="dk1"/>
              </a:solidFill>
              <a:effectLst/>
              <a:latin typeface="+mj-ea"/>
              <a:ea typeface="+mj-ea"/>
              <a:cs typeface="+mn-cs"/>
            </a:rPr>
            <a:t>下水道事業について</a:t>
          </a:r>
          <a:r>
            <a:rPr lang="ja-JP" altLang="en-US" sz="1050" b="0" i="0" baseline="0">
              <a:solidFill>
                <a:schemeClr val="dk1"/>
              </a:solidFill>
              <a:effectLst/>
              <a:latin typeface="+mj-ea"/>
              <a:ea typeface="+mj-ea"/>
              <a:cs typeface="+mn-cs"/>
            </a:rPr>
            <a:t>も</a:t>
          </a:r>
          <a:r>
            <a:rPr lang="ja-JP" altLang="ja-JP" sz="1050" b="0" i="0" baseline="0">
              <a:solidFill>
                <a:schemeClr val="dk1"/>
              </a:solidFill>
              <a:effectLst/>
              <a:latin typeface="+mj-ea"/>
              <a:ea typeface="+mj-ea"/>
              <a:cs typeface="+mn-cs"/>
            </a:rPr>
            <a:t>経費を節減するとともに、独立採算の原則に立ち返り、料金の値上げの検討も含め、普通会計の負担額を減らしていくよう努める。</a:t>
          </a:r>
          <a:endParaRPr lang="ja-JP" altLang="ja-JP" sz="1200">
            <a:effectLst/>
            <a:latin typeface="+mj-ea"/>
            <a:ea typeface="+mj-ea"/>
          </a:endParaRPr>
        </a:p>
        <a:p>
          <a:pPr rtl="0"/>
          <a:endParaRPr lang="ja-JP" altLang="ja-JP" sz="12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58420</xdr:rowOff>
    </xdr:to>
    <xdr:cxnSp macro="">
      <xdr:nvCxnSpPr>
        <xdr:cNvPr id="297" name="直線コネクタ 296"/>
        <xdr:cNvCxnSpPr/>
      </xdr:nvCxnSpPr>
      <xdr:spPr>
        <a:xfrm>
          <a:off x="15671800" y="61437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35</xdr:row>
      <xdr:rowOff>143002</xdr:rowOff>
    </xdr:to>
    <xdr:cxnSp macro="">
      <xdr:nvCxnSpPr>
        <xdr:cNvPr id="300" name="直線コネクタ 299"/>
        <xdr:cNvCxnSpPr/>
      </xdr:nvCxnSpPr>
      <xdr:spPr>
        <a:xfrm>
          <a:off x="14782800" y="6134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133858</xdr:rowOff>
    </xdr:to>
    <xdr:cxnSp macro="">
      <xdr:nvCxnSpPr>
        <xdr:cNvPr id="303" name="直線コネクタ 302"/>
        <xdr:cNvCxnSpPr/>
      </xdr:nvCxnSpPr>
      <xdr:spPr>
        <a:xfrm>
          <a:off x="13893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88138</xdr:rowOff>
    </xdr:to>
    <xdr:cxnSp macro="">
      <xdr:nvCxnSpPr>
        <xdr:cNvPr id="306" name="直線コネクタ 305"/>
        <xdr:cNvCxnSpPr/>
      </xdr:nvCxnSpPr>
      <xdr:spPr>
        <a:xfrm>
          <a:off x="13004800" y="60614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09" name="フローチャート : 判断 308"/>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10" name="テキスト ボックス 309"/>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16" name="円/楕円 315"/>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17"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18" name="円/楕円 317"/>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19" name="テキスト ボックス 318"/>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20" name="円/楕円 319"/>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21" name="テキスト ボックス 320"/>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37338</xdr:rowOff>
    </xdr:from>
    <xdr:to>
      <xdr:col>20</xdr:col>
      <xdr:colOff>209550</xdr:colOff>
      <xdr:row>35</xdr:row>
      <xdr:rowOff>138938</xdr:rowOff>
    </xdr:to>
    <xdr:sp macro="" textlink="">
      <xdr:nvSpPr>
        <xdr:cNvPr id="322" name="円/楕円 321"/>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149115</xdr:rowOff>
    </xdr:from>
    <xdr:ext cx="762000" cy="259045"/>
    <xdr:sp macro="" textlink="">
      <xdr:nvSpPr>
        <xdr:cNvPr id="323" name="テキスト ボックス 322"/>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24" name="円/楕円 323"/>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25" name="テキスト ボックス 324"/>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j-ea"/>
              <a:ea typeface="+mj-ea"/>
              <a:cs typeface="+mn-cs"/>
            </a:rPr>
            <a:t>　公債費にかかる経常収支比率（</a:t>
          </a:r>
          <a:r>
            <a:rPr lang="en-US" altLang="ja-JP" sz="1200" b="0" i="0" baseline="0">
              <a:solidFill>
                <a:schemeClr val="dk1"/>
              </a:solidFill>
              <a:effectLst/>
              <a:latin typeface="+mj-ea"/>
              <a:ea typeface="+mj-ea"/>
              <a:cs typeface="+mn-cs"/>
            </a:rPr>
            <a:t>13.6</a:t>
          </a:r>
          <a:r>
            <a:rPr lang="ja-JP" altLang="ja-JP" sz="1200" b="0" i="0" baseline="0">
              <a:solidFill>
                <a:schemeClr val="dk1"/>
              </a:solidFill>
              <a:effectLst/>
              <a:latin typeface="+mj-ea"/>
              <a:ea typeface="+mj-ea"/>
              <a:cs typeface="+mn-cs"/>
            </a:rPr>
            <a:t>％）は対前年度で</a:t>
          </a:r>
          <a:r>
            <a:rPr lang="en-US" altLang="ja-JP" sz="1200" b="0" i="0" baseline="0">
              <a:solidFill>
                <a:schemeClr val="dk1"/>
              </a:solidFill>
              <a:effectLst/>
              <a:latin typeface="+mj-ea"/>
              <a:ea typeface="+mj-ea"/>
              <a:cs typeface="+mn-cs"/>
            </a:rPr>
            <a:t>0.7</a:t>
          </a:r>
          <a:r>
            <a:rPr lang="ja-JP" altLang="ja-JP" sz="1200" b="0" i="0" baseline="0">
              <a:solidFill>
                <a:schemeClr val="dk1"/>
              </a:solidFill>
              <a:effectLst/>
              <a:latin typeface="+mj-ea"/>
              <a:ea typeface="+mj-ea"/>
              <a:cs typeface="+mn-cs"/>
            </a:rPr>
            <a:t>ポイント</a:t>
          </a:r>
          <a:r>
            <a:rPr lang="ja-JP" altLang="en-US" sz="1200" b="0" i="0" baseline="0">
              <a:solidFill>
                <a:schemeClr val="dk1"/>
              </a:solidFill>
              <a:effectLst/>
              <a:latin typeface="+mj-ea"/>
              <a:ea typeface="+mj-ea"/>
              <a:cs typeface="+mn-cs"/>
            </a:rPr>
            <a:t>上昇</a:t>
          </a:r>
          <a:r>
            <a:rPr lang="ja-JP" altLang="ja-JP" sz="1200" b="0" i="0" baseline="0">
              <a:solidFill>
                <a:schemeClr val="dk1"/>
              </a:solidFill>
              <a:effectLst/>
              <a:latin typeface="+mj-ea"/>
              <a:ea typeface="+mj-ea"/>
              <a:cs typeface="+mn-cs"/>
            </a:rPr>
            <a:t>している</a:t>
          </a:r>
          <a:r>
            <a:rPr lang="ja-JP" altLang="en-US" sz="1200" b="0" i="0" baseline="0">
              <a:solidFill>
                <a:schemeClr val="dk1"/>
              </a:solidFill>
              <a:effectLst/>
              <a:latin typeface="+mj-ea"/>
              <a:ea typeface="+mj-ea"/>
              <a:cs typeface="+mn-cs"/>
            </a:rPr>
            <a:t>が、</a:t>
          </a:r>
          <a:r>
            <a:rPr lang="ja-JP" altLang="ja-JP" sz="1200" b="0" i="0" baseline="0">
              <a:solidFill>
                <a:schemeClr val="dk1"/>
              </a:solidFill>
              <a:effectLst/>
              <a:latin typeface="+mj-ea"/>
              <a:ea typeface="+mj-ea"/>
              <a:cs typeface="+mn-cs"/>
            </a:rPr>
            <a:t>類似団体平均（</a:t>
          </a:r>
          <a:r>
            <a:rPr lang="en-US" altLang="ja-JP" sz="1200" b="0" i="0" baseline="0">
              <a:solidFill>
                <a:schemeClr val="dk1"/>
              </a:solidFill>
              <a:effectLst/>
              <a:latin typeface="+mj-ea"/>
              <a:ea typeface="+mj-ea"/>
              <a:cs typeface="+mn-cs"/>
            </a:rPr>
            <a:t>14.4</a:t>
          </a:r>
          <a:r>
            <a:rPr lang="ja-JP" altLang="ja-JP" sz="1200" b="0" i="0" baseline="0">
              <a:solidFill>
                <a:schemeClr val="dk1"/>
              </a:solidFill>
              <a:effectLst/>
              <a:latin typeface="+mj-ea"/>
              <a:ea typeface="+mj-ea"/>
              <a:cs typeface="+mn-cs"/>
            </a:rPr>
            <a:t>％）、全国平均（</a:t>
          </a:r>
          <a:r>
            <a:rPr lang="en-US" altLang="ja-JP" sz="1200" b="0" i="0" baseline="0">
              <a:solidFill>
                <a:schemeClr val="dk1"/>
              </a:solidFill>
              <a:effectLst/>
              <a:latin typeface="+mj-ea"/>
              <a:ea typeface="+mj-ea"/>
              <a:cs typeface="+mn-cs"/>
            </a:rPr>
            <a:t>18.2</a:t>
          </a:r>
          <a:r>
            <a:rPr lang="ja-JP" altLang="ja-JP" sz="1200" b="0" i="0" baseline="0">
              <a:solidFill>
                <a:schemeClr val="dk1"/>
              </a:solidFill>
              <a:effectLst/>
              <a:latin typeface="+mj-ea"/>
              <a:ea typeface="+mj-ea"/>
              <a:cs typeface="+mn-cs"/>
            </a:rPr>
            <a:t>％）、長野県平均（</a:t>
          </a:r>
          <a:r>
            <a:rPr lang="en-US" altLang="ja-JP" sz="1200" b="0" i="0" baseline="0">
              <a:solidFill>
                <a:schemeClr val="dk1"/>
              </a:solidFill>
              <a:effectLst/>
              <a:latin typeface="+mj-ea"/>
              <a:ea typeface="+mj-ea"/>
              <a:cs typeface="+mn-cs"/>
            </a:rPr>
            <a:t>16.8%</a:t>
          </a:r>
          <a:r>
            <a:rPr lang="ja-JP" altLang="ja-JP" sz="1200" b="0" i="0" baseline="0">
              <a:solidFill>
                <a:schemeClr val="dk1"/>
              </a:solidFill>
              <a:effectLst/>
              <a:latin typeface="+mj-ea"/>
              <a:ea typeface="+mj-ea"/>
              <a:cs typeface="+mn-cs"/>
            </a:rPr>
            <a:t>）の全てに対して下回って</a:t>
          </a:r>
          <a:r>
            <a:rPr lang="ja-JP" altLang="en-US" sz="1200" b="0" i="0" baseline="0">
              <a:solidFill>
                <a:schemeClr val="dk1"/>
              </a:solidFill>
              <a:effectLst/>
              <a:latin typeface="+mj-ea"/>
              <a:ea typeface="+mj-ea"/>
              <a:cs typeface="+mn-cs"/>
            </a:rPr>
            <a:t>いる。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平成</a:t>
          </a:r>
          <a:r>
            <a:rPr lang="en-US" altLang="ja-JP" sz="1200" b="0" i="0" baseline="0">
              <a:solidFill>
                <a:schemeClr val="dk1"/>
              </a:solidFill>
              <a:effectLst/>
              <a:latin typeface="+mj-ea"/>
              <a:ea typeface="+mj-ea"/>
              <a:cs typeface="+mn-cs"/>
            </a:rPr>
            <a:t>23</a:t>
          </a:r>
          <a:r>
            <a:rPr lang="ja-JP" altLang="ja-JP" sz="1200" b="0" i="0" baseline="0">
              <a:solidFill>
                <a:schemeClr val="dk1"/>
              </a:solidFill>
              <a:effectLst/>
              <a:latin typeface="+mj-ea"/>
              <a:ea typeface="+mj-ea"/>
              <a:cs typeface="+mn-cs"/>
            </a:rPr>
            <a:t>年度から、大型投資的事業を実施してきており、この地方債の償還が始まる</a:t>
          </a:r>
          <a:r>
            <a:rPr lang="en-US" altLang="ja-JP" sz="1200" b="0" i="0" baseline="0">
              <a:solidFill>
                <a:schemeClr val="dk1"/>
              </a:solidFill>
              <a:effectLst/>
              <a:latin typeface="+mj-ea"/>
              <a:ea typeface="+mj-ea"/>
              <a:cs typeface="+mn-cs"/>
            </a:rPr>
            <a:t>27</a:t>
          </a:r>
          <a:r>
            <a:rPr lang="ja-JP" altLang="ja-JP" sz="1200" b="0" i="0" baseline="0">
              <a:solidFill>
                <a:schemeClr val="dk1"/>
              </a:solidFill>
              <a:effectLst/>
              <a:latin typeface="+mj-ea"/>
              <a:ea typeface="+mj-ea"/>
              <a:cs typeface="+mn-cs"/>
            </a:rPr>
            <a:t>年度以降は公債費が増となる見込みである。</a:t>
          </a:r>
          <a:endParaRPr lang="ja-JP" altLang="ja-JP" sz="1200">
            <a:effectLst/>
            <a:latin typeface="+mj-ea"/>
            <a:ea typeface="+mj-ea"/>
          </a:endParaRPr>
        </a:p>
        <a:p>
          <a:pPr rtl="0"/>
          <a:r>
            <a:rPr lang="ja-JP" altLang="ja-JP" sz="1200" b="0" i="0" baseline="0">
              <a:solidFill>
                <a:schemeClr val="dk1"/>
              </a:solidFill>
              <a:effectLst/>
              <a:latin typeface="+mj-ea"/>
              <a:ea typeface="+mj-ea"/>
              <a:cs typeface="+mn-cs"/>
            </a:rPr>
            <a:t>　公債費については財政硬直化の主要因として捉えており、実質公債費比率の見通しと将来負担への影響を踏まえて、計画的な事業の実施（特定目的基金の活用）を進めることで公債費抑制を図る。</a:t>
          </a:r>
          <a:endParaRPr lang="ja-JP" altLang="ja-JP" sz="12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134620</xdr:rowOff>
    </xdr:to>
    <xdr:cxnSp macro="">
      <xdr:nvCxnSpPr>
        <xdr:cNvPr id="358" name="直線コネクタ 357"/>
        <xdr:cNvCxnSpPr/>
      </xdr:nvCxnSpPr>
      <xdr:spPr>
        <a:xfrm>
          <a:off x="3987800" y="131114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77</xdr:row>
      <xdr:rowOff>77470</xdr:rowOff>
    </xdr:to>
    <xdr:cxnSp macro="">
      <xdr:nvCxnSpPr>
        <xdr:cNvPr id="361" name="直線コネクタ 360"/>
        <xdr:cNvCxnSpPr/>
      </xdr:nvCxnSpPr>
      <xdr:spPr>
        <a:xfrm flipV="1">
          <a:off x="3098800" y="131114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77470</xdr:rowOff>
    </xdr:from>
    <xdr:to>
      <xdr:col>4</xdr:col>
      <xdr:colOff>346075</xdr:colOff>
      <xdr:row>78</xdr:row>
      <xdr:rowOff>81280</xdr:rowOff>
    </xdr:to>
    <xdr:cxnSp macro="">
      <xdr:nvCxnSpPr>
        <xdr:cNvPr id="364" name="直線コネクタ 363"/>
        <xdr:cNvCxnSpPr/>
      </xdr:nvCxnSpPr>
      <xdr:spPr>
        <a:xfrm flipV="1">
          <a:off x="2209800" y="132791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81280</xdr:rowOff>
    </xdr:from>
    <xdr:to>
      <xdr:col>3</xdr:col>
      <xdr:colOff>142875</xdr:colOff>
      <xdr:row>78</xdr:row>
      <xdr:rowOff>149861</xdr:rowOff>
    </xdr:to>
    <xdr:cxnSp macro="">
      <xdr:nvCxnSpPr>
        <xdr:cNvPr id="367" name="直線コネクタ 366"/>
        <xdr:cNvCxnSpPr/>
      </xdr:nvCxnSpPr>
      <xdr:spPr>
        <a:xfrm flipV="1">
          <a:off x="1320800" y="134543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70" name="フローチャート : 判断 369"/>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81297</xdr:rowOff>
    </xdr:from>
    <xdr:ext cx="762000" cy="259045"/>
    <xdr:sp macro="" textlink="">
      <xdr:nvSpPr>
        <xdr:cNvPr id="371" name="テキスト ボックス 370"/>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7" name="円/楕円 376"/>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78"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79" name="円/楕円 378"/>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80" name="テキスト ボックス 379"/>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81" name="円/楕円 380"/>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2" name="テキスト ボックス 381"/>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83" name="円/楕円 382"/>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4" name="テキスト ボックス 383"/>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85" name="円/楕円 384"/>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86" name="テキスト ボックス 385"/>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j-ea"/>
              <a:ea typeface="+mj-ea"/>
              <a:cs typeface="+mn-cs"/>
            </a:rPr>
            <a:t>  公債費以外にかかる経常収支比率（</a:t>
          </a:r>
          <a:r>
            <a:rPr lang="en-US" altLang="ja-JP" sz="1200" b="0" i="0" baseline="0">
              <a:solidFill>
                <a:schemeClr val="dk1"/>
              </a:solidFill>
              <a:effectLst/>
              <a:latin typeface="+mj-ea"/>
              <a:ea typeface="+mj-ea"/>
              <a:cs typeface="+mn-cs"/>
            </a:rPr>
            <a:t>62.4</a:t>
          </a:r>
          <a:r>
            <a:rPr lang="ja-JP" altLang="ja-JP" sz="1200" b="0" i="0" baseline="0">
              <a:solidFill>
                <a:schemeClr val="dk1"/>
              </a:solidFill>
              <a:effectLst/>
              <a:latin typeface="+mj-ea"/>
              <a:ea typeface="+mj-ea"/>
              <a:cs typeface="+mn-cs"/>
            </a:rPr>
            <a:t>％）は類似団体平均（</a:t>
          </a:r>
          <a:r>
            <a:rPr lang="en-US" altLang="ja-JP" sz="1200" b="0" i="0" baseline="0">
              <a:solidFill>
                <a:schemeClr val="dk1"/>
              </a:solidFill>
              <a:effectLst/>
              <a:latin typeface="+mj-ea"/>
              <a:ea typeface="+mj-ea"/>
              <a:cs typeface="+mn-cs"/>
            </a:rPr>
            <a:t>74.0</a:t>
          </a:r>
          <a:r>
            <a:rPr lang="ja-JP" altLang="ja-JP" sz="1200" b="0" i="0" baseline="0">
              <a:solidFill>
                <a:schemeClr val="dk1"/>
              </a:solidFill>
              <a:effectLst/>
              <a:latin typeface="+mj-ea"/>
              <a:ea typeface="+mj-ea"/>
              <a:cs typeface="+mn-cs"/>
            </a:rPr>
            <a:t>％）、全国平均（</a:t>
          </a:r>
          <a:r>
            <a:rPr lang="en-US" altLang="ja-JP" sz="1200" b="0" i="0" baseline="0">
              <a:solidFill>
                <a:schemeClr val="dk1"/>
              </a:solidFill>
              <a:effectLst/>
              <a:latin typeface="+mj-ea"/>
              <a:ea typeface="+mj-ea"/>
              <a:cs typeface="+mn-cs"/>
            </a:rPr>
            <a:t>73.1</a:t>
          </a:r>
          <a:r>
            <a:rPr lang="ja-JP" altLang="ja-JP" sz="1200" b="0" i="0" baseline="0">
              <a:solidFill>
                <a:schemeClr val="dk1"/>
              </a:solidFill>
              <a:effectLst/>
              <a:latin typeface="+mj-ea"/>
              <a:ea typeface="+mj-ea"/>
              <a:cs typeface="+mn-cs"/>
            </a:rPr>
            <a:t>％）、長野県平均（</a:t>
          </a:r>
          <a:r>
            <a:rPr lang="en-US" altLang="ja-JP" sz="1200" b="0" i="0" baseline="0">
              <a:solidFill>
                <a:schemeClr val="dk1"/>
              </a:solidFill>
              <a:effectLst/>
              <a:latin typeface="+mj-ea"/>
              <a:ea typeface="+mj-ea"/>
              <a:cs typeface="+mn-cs"/>
            </a:rPr>
            <a:t>67.6</a:t>
          </a:r>
          <a:r>
            <a:rPr lang="ja-JP" altLang="ja-JP" sz="1200" b="0" i="0" baseline="0">
              <a:solidFill>
                <a:schemeClr val="dk1"/>
              </a:solidFill>
              <a:effectLst/>
              <a:latin typeface="+mj-ea"/>
              <a:ea typeface="+mj-ea"/>
              <a:cs typeface="+mn-cs"/>
            </a:rPr>
            <a:t>％）の全てとの比較で大きく下回っていることから、公債費が大きく影響していることが分かる。</a:t>
          </a:r>
          <a:endParaRPr lang="ja-JP" altLang="ja-JP" sz="1600">
            <a:effectLst/>
            <a:latin typeface="+mj-ea"/>
            <a:ea typeface="+mj-ea"/>
          </a:endParaRPr>
        </a:p>
        <a:p>
          <a:pPr rtl="0"/>
          <a:r>
            <a:rPr lang="ja-JP" altLang="ja-JP" sz="1200" b="0" i="0" baseline="0">
              <a:solidFill>
                <a:schemeClr val="dk1"/>
              </a:solidFill>
              <a:effectLst/>
              <a:latin typeface="+mj-ea"/>
              <a:ea typeface="+mj-ea"/>
              <a:cs typeface="+mn-cs"/>
            </a:rPr>
            <a:t>　財政硬直化の主要因となる「人件費」については、経常経費決算額も多額となるため、常に弾力的な見直しを含めて対応することで、自主財源の確保に努めていく。</a:t>
          </a:r>
          <a:endParaRPr lang="ja-JP" altLang="ja-JP" sz="16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88138</xdr:rowOff>
    </xdr:from>
    <xdr:to>
      <xdr:col>24</xdr:col>
      <xdr:colOff>31750</xdr:colOff>
      <xdr:row>74</xdr:row>
      <xdr:rowOff>8128</xdr:rowOff>
    </xdr:to>
    <xdr:cxnSp macro="">
      <xdr:nvCxnSpPr>
        <xdr:cNvPr id="417" name="直線コネクタ 416"/>
        <xdr:cNvCxnSpPr/>
      </xdr:nvCxnSpPr>
      <xdr:spPr>
        <a:xfrm>
          <a:off x="15671800" y="126039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88138</xdr:rowOff>
    </xdr:from>
    <xdr:to>
      <xdr:col>22</xdr:col>
      <xdr:colOff>565150</xdr:colOff>
      <xdr:row>73</xdr:row>
      <xdr:rowOff>165862</xdr:rowOff>
    </xdr:to>
    <xdr:cxnSp macro="">
      <xdr:nvCxnSpPr>
        <xdr:cNvPr id="420" name="直線コネクタ 419"/>
        <xdr:cNvCxnSpPr/>
      </xdr:nvCxnSpPr>
      <xdr:spPr>
        <a:xfrm flipV="1">
          <a:off x="14782800" y="126039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1270</xdr:rowOff>
    </xdr:from>
    <xdr:to>
      <xdr:col>21</xdr:col>
      <xdr:colOff>361950</xdr:colOff>
      <xdr:row>73</xdr:row>
      <xdr:rowOff>165862</xdr:rowOff>
    </xdr:to>
    <xdr:cxnSp macro="">
      <xdr:nvCxnSpPr>
        <xdr:cNvPr id="423" name="直線コネクタ 422"/>
        <xdr:cNvCxnSpPr/>
      </xdr:nvCxnSpPr>
      <xdr:spPr>
        <a:xfrm>
          <a:off x="13893800" y="125171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xdr:rowOff>
    </xdr:from>
    <xdr:to>
      <xdr:col>20</xdr:col>
      <xdr:colOff>158750</xdr:colOff>
      <xdr:row>73</xdr:row>
      <xdr:rowOff>37846</xdr:rowOff>
    </xdr:to>
    <xdr:cxnSp macro="">
      <xdr:nvCxnSpPr>
        <xdr:cNvPr id="426" name="直線コネクタ 425"/>
        <xdr:cNvCxnSpPr/>
      </xdr:nvCxnSpPr>
      <xdr:spPr>
        <a:xfrm flipV="1">
          <a:off x="13004800" y="125171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29" name="フローチャート : 判断 428"/>
        <xdr:cNvSpPr/>
      </xdr:nvSpPr>
      <xdr:spPr>
        <a:xfrm>
          <a:off x="12954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105427</xdr:rowOff>
    </xdr:from>
    <xdr:ext cx="762000" cy="259045"/>
    <xdr:sp macro="" textlink="">
      <xdr:nvSpPr>
        <xdr:cNvPr id="430" name="テキスト ボックス 429"/>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128778</xdr:rowOff>
    </xdr:from>
    <xdr:to>
      <xdr:col>24</xdr:col>
      <xdr:colOff>82550</xdr:colOff>
      <xdr:row>74</xdr:row>
      <xdr:rowOff>58928</xdr:rowOff>
    </xdr:to>
    <xdr:sp macro="" textlink="">
      <xdr:nvSpPr>
        <xdr:cNvPr id="436" name="円/楕円 435"/>
        <xdr:cNvSpPr/>
      </xdr:nvSpPr>
      <xdr:spPr>
        <a:xfrm>
          <a:off x="164592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145305</xdr:rowOff>
    </xdr:from>
    <xdr:ext cx="762000" cy="259045"/>
    <xdr:sp macro="" textlink="">
      <xdr:nvSpPr>
        <xdr:cNvPr id="437" name="公債費以外該当値テキスト"/>
        <xdr:cNvSpPr txBox="1"/>
      </xdr:nvSpPr>
      <xdr:spPr>
        <a:xfrm>
          <a:off x="16598900" y="124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37338</xdr:rowOff>
    </xdr:from>
    <xdr:to>
      <xdr:col>22</xdr:col>
      <xdr:colOff>615950</xdr:colOff>
      <xdr:row>73</xdr:row>
      <xdr:rowOff>138938</xdr:rowOff>
    </xdr:to>
    <xdr:sp macro="" textlink="">
      <xdr:nvSpPr>
        <xdr:cNvPr id="438" name="円/楕円 437"/>
        <xdr:cNvSpPr/>
      </xdr:nvSpPr>
      <xdr:spPr>
        <a:xfrm>
          <a:off x="156210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149115</xdr:rowOff>
    </xdr:from>
    <xdr:ext cx="736600" cy="259045"/>
    <xdr:sp macro="" textlink="">
      <xdr:nvSpPr>
        <xdr:cNvPr id="439" name="テキスト ボックス 438"/>
        <xdr:cNvSpPr txBox="1"/>
      </xdr:nvSpPr>
      <xdr:spPr>
        <a:xfrm>
          <a:off x="15290800" y="1232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115062</xdr:rowOff>
    </xdr:from>
    <xdr:to>
      <xdr:col>21</xdr:col>
      <xdr:colOff>412750</xdr:colOff>
      <xdr:row>74</xdr:row>
      <xdr:rowOff>45212</xdr:rowOff>
    </xdr:to>
    <xdr:sp macro="" textlink="">
      <xdr:nvSpPr>
        <xdr:cNvPr id="440" name="円/楕円 439"/>
        <xdr:cNvSpPr/>
      </xdr:nvSpPr>
      <xdr:spPr>
        <a:xfrm>
          <a:off x="14732000" y="1263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55389</xdr:rowOff>
    </xdr:from>
    <xdr:ext cx="762000" cy="259045"/>
    <xdr:sp macro="" textlink="">
      <xdr:nvSpPr>
        <xdr:cNvPr id="441" name="テキスト ボックス 440"/>
        <xdr:cNvSpPr txBox="1"/>
      </xdr:nvSpPr>
      <xdr:spPr>
        <a:xfrm>
          <a:off x="14401800" y="1239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121920</xdr:rowOff>
    </xdr:from>
    <xdr:to>
      <xdr:col>20</xdr:col>
      <xdr:colOff>209550</xdr:colOff>
      <xdr:row>73</xdr:row>
      <xdr:rowOff>52070</xdr:rowOff>
    </xdr:to>
    <xdr:sp macro="" textlink="">
      <xdr:nvSpPr>
        <xdr:cNvPr id="442" name="円/楕円 441"/>
        <xdr:cNvSpPr/>
      </xdr:nvSpPr>
      <xdr:spPr>
        <a:xfrm>
          <a:off x="13843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62247</xdr:rowOff>
    </xdr:from>
    <xdr:ext cx="762000" cy="259045"/>
    <xdr:sp macro="" textlink="">
      <xdr:nvSpPr>
        <xdr:cNvPr id="443" name="テキスト ボックス 442"/>
        <xdr:cNvSpPr txBox="1"/>
      </xdr:nvSpPr>
      <xdr:spPr>
        <a:xfrm>
          <a:off x="13512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158496</xdr:rowOff>
    </xdr:from>
    <xdr:to>
      <xdr:col>19</xdr:col>
      <xdr:colOff>6350</xdr:colOff>
      <xdr:row>73</xdr:row>
      <xdr:rowOff>88646</xdr:rowOff>
    </xdr:to>
    <xdr:sp macro="" textlink="">
      <xdr:nvSpPr>
        <xdr:cNvPr id="444" name="円/楕円 443"/>
        <xdr:cNvSpPr/>
      </xdr:nvSpPr>
      <xdr:spPr>
        <a:xfrm>
          <a:off x="12954000" y="1250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98823</xdr:rowOff>
    </xdr:from>
    <xdr:ext cx="762000" cy="259045"/>
    <xdr:sp macro="" textlink="">
      <xdr:nvSpPr>
        <xdr:cNvPr id="445" name="テキスト ボックス 444"/>
        <xdr:cNvSpPr txBox="1"/>
      </xdr:nvSpPr>
      <xdr:spPr>
        <a:xfrm>
          <a:off x="12623800" y="122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長野県下諏訪町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149566</xdr:rowOff>
    </xdr:from>
    <xdr:to>
      <xdr:col>4</xdr:col>
      <xdr:colOff>1117600</xdr:colOff>
      <xdr:row>18</xdr:row>
      <xdr:rowOff>9293</xdr:rowOff>
    </xdr:to>
    <xdr:cxnSp macro="">
      <xdr:nvCxnSpPr>
        <xdr:cNvPr id="52" name="直線コネクタ 51"/>
        <xdr:cNvCxnSpPr/>
      </xdr:nvCxnSpPr>
      <xdr:spPr bwMode="auto">
        <a:xfrm flipV="1">
          <a:off x="5003800" y="3111841"/>
          <a:ext cx="647700" cy="31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134343</xdr:rowOff>
    </xdr:from>
    <xdr:ext cx="762000" cy="259045"/>
    <xdr:sp macro="" textlink="">
      <xdr:nvSpPr>
        <xdr:cNvPr id="53" name="人口1人当たり決算額の推移平均値テキスト130"/>
        <xdr:cNvSpPr txBox="1"/>
      </xdr:nvSpPr>
      <xdr:spPr>
        <a:xfrm>
          <a:off x="5740400" y="30966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2206</xdr:rowOff>
    </xdr:from>
    <xdr:to>
      <xdr:col>4</xdr:col>
      <xdr:colOff>469900</xdr:colOff>
      <xdr:row>18</xdr:row>
      <xdr:rowOff>9293</xdr:rowOff>
    </xdr:to>
    <xdr:cxnSp macro="">
      <xdr:nvCxnSpPr>
        <xdr:cNvPr id="55" name="直線コネクタ 54"/>
        <xdr:cNvCxnSpPr/>
      </xdr:nvCxnSpPr>
      <xdr:spPr bwMode="auto">
        <a:xfrm>
          <a:off x="4305300" y="3135931"/>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170804</xdr:rowOff>
    </xdr:from>
    <xdr:to>
      <xdr:col>3</xdr:col>
      <xdr:colOff>904875</xdr:colOff>
      <xdr:row>18</xdr:row>
      <xdr:rowOff>2206</xdr:rowOff>
    </xdr:to>
    <xdr:cxnSp macro="">
      <xdr:nvCxnSpPr>
        <xdr:cNvPr id="58" name="直線コネクタ 57"/>
        <xdr:cNvCxnSpPr/>
      </xdr:nvCxnSpPr>
      <xdr:spPr bwMode="auto">
        <a:xfrm>
          <a:off x="3606800" y="3133079"/>
          <a:ext cx="698500" cy="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153768</xdr:rowOff>
    </xdr:from>
    <xdr:to>
      <xdr:col>3</xdr:col>
      <xdr:colOff>206375</xdr:colOff>
      <xdr:row>17</xdr:row>
      <xdr:rowOff>170804</xdr:rowOff>
    </xdr:to>
    <xdr:cxnSp macro="">
      <xdr:nvCxnSpPr>
        <xdr:cNvPr id="61" name="直線コネクタ 60"/>
        <xdr:cNvCxnSpPr/>
      </xdr:nvCxnSpPr>
      <xdr:spPr bwMode="auto">
        <a:xfrm>
          <a:off x="2908300" y="3116043"/>
          <a:ext cx="698500" cy="1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14619</xdr:rowOff>
    </xdr:from>
    <xdr:to>
      <xdr:col>2</xdr:col>
      <xdr:colOff>692150</xdr:colOff>
      <xdr:row>17</xdr:row>
      <xdr:rowOff>116219</xdr:rowOff>
    </xdr:to>
    <xdr:sp macro="" textlink="">
      <xdr:nvSpPr>
        <xdr:cNvPr id="64" name="フローチャート : 判断 63"/>
        <xdr:cNvSpPr/>
      </xdr:nvSpPr>
      <xdr:spPr bwMode="auto">
        <a:xfrm>
          <a:off x="28575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126396</xdr:rowOff>
    </xdr:from>
    <xdr:ext cx="762000" cy="259045"/>
    <xdr:sp macro="" textlink="">
      <xdr:nvSpPr>
        <xdr:cNvPr id="65" name="テキスト ボックス 64"/>
        <xdr:cNvSpPr txBox="1"/>
      </xdr:nvSpPr>
      <xdr:spPr>
        <a:xfrm>
          <a:off x="2527300" y="274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98766</xdr:rowOff>
    </xdr:from>
    <xdr:to>
      <xdr:col>5</xdr:col>
      <xdr:colOff>34925</xdr:colOff>
      <xdr:row>18</xdr:row>
      <xdr:rowOff>28916</xdr:rowOff>
    </xdr:to>
    <xdr:sp macro="" textlink="">
      <xdr:nvSpPr>
        <xdr:cNvPr id="71" name="円/楕円 70"/>
        <xdr:cNvSpPr/>
      </xdr:nvSpPr>
      <xdr:spPr bwMode="auto">
        <a:xfrm>
          <a:off x="5600700" y="3061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115293</xdr:rowOff>
    </xdr:from>
    <xdr:ext cx="762000" cy="259045"/>
    <xdr:sp macro="" textlink="">
      <xdr:nvSpPr>
        <xdr:cNvPr id="72" name="人口1人当たり決算額の推移該当値テキスト130"/>
        <xdr:cNvSpPr txBox="1"/>
      </xdr:nvSpPr>
      <xdr:spPr>
        <a:xfrm>
          <a:off x="5740400" y="2906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75,802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129943</xdr:rowOff>
    </xdr:from>
    <xdr:to>
      <xdr:col>4</xdr:col>
      <xdr:colOff>520700</xdr:colOff>
      <xdr:row>18</xdr:row>
      <xdr:rowOff>60093</xdr:rowOff>
    </xdr:to>
    <xdr:sp macro="" textlink="">
      <xdr:nvSpPr>
        <xdr:cNvPr id="73" name="円/楕円 72"/>
        <xdr:cNvSpPr/>
      </xdr:nvSpPr>
      <xdr:spPr bwMode="auto">
        <a:xfrm>
          <a:off x="4953000" y="309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70270</xdr:rowOff>
    </xdr:from>
    <xdr:ext cx="736600" cy="259045"/>
    <xdr:sp macro="" textlink="">
      <xdr:nvSpPr>
        <xdr:cNvPr id="74" name="テキスト ボックス 73"/>
        <xdr:cNvSpPr txBox="1"/>
      </xdr:nvSpPr>
      <xdr:spPr>
        <a:xfrm>
          <a:off x="4622800" y="286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122856</xdr:rowOff>
    </xdr:from>
    <xdr:to>
      <xdr:col>3</xdr:col>
      <xdr:colOff>955675</xdr:colOff>
      <xdr:row>18</xdr:row>
      <xdr:rowOff>53006</xdr:rowOff>
    </xdr:to>
    <xdr:sp macro="" textlink="">
      <xdr:nvSpPr>
        <xdr:cNvPr id="75" name="円/楕円 74"/>
        <xdr:cNvSpPr/>
      </xdr:nvSpPr>
      <xdr:spPr bwMode="auto">
        <a:xfrm>
          <a:off x="4254500" y="3085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63183</xdr:rowOff>
    </xdr:from>
    <xdr:ext cx="762000" cy="259045"/>
    <xdr:sp macro="" textlink="">
      <xdr:nvSpPr>
        <xdr:cNvPr id="76" name="テキスト ボックス 75"/>
        <xdr:cNvSpPr txBox="1"/>
      </xdr:nvSpPr>
      <xdr:spPr>
        <a:xfrm>
          <a:off x="3924300" y="285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120004</xdr:rowOff>
    </xdr:from>
    <xdr:to>
      <xdr:col>3</xdr:col>
      <xdr:colOff>257175</xdr:colOff>
      <xdr:row>18</xdr:row>
      <xdr:rowOff>50154</xdr:rowOff>
    </xdr:to>
    <xdr:sp macro="" textlink="">
      <xdr:nvSpPr>
        <xdr:cNvPr id="77" name="円/楕円 76"/>
        <xdr:cNvSpPr/>
      </xdr:nvSpPr>
      <xdr:spPr bwMode="auto">
        <a:xfrm>
          <a:off x="3556000" y="308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60331</xdr:rowOff>
    </xdr:from>
    <xdr:ext cx="762000" cy="259045"/>
    <xdr:sp macro="" textlink="">
      <xdr:nvSpPr>
        <xdr:cNvPr id="78" name="テキスト ボックス 77"/>
        <xdr:cNvSpPr txBox="1"/>
      </xdr:nvSpPr>
      <xdr:spPr>
        <a:xfrm>
          <a:off x="3225800" y="285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102968</xdr:rowOff>
    </xdr:from>
    <xdr:to>
      <xdr:col>2</xdr:col>
      <xdr:colOff>692150</xdr:colOff>
      <xdr:row>18</xdr:row>
      <xdr:rowOff>33118</xdr:rowOff>
    </xdr:to>
    <xdr:sp macro="" textlink="">
      <xdr:nvSpPr>
        <xdr:cNvPr id="79" name="円/楕円 78"/>
        <xdr:cNvSpPr/>
      </xdr:nvSpPr>
      <xdr:spPr bwMode="auto">
        <a:xfrm>
          <a:off x="2857500" y="306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17895</xdr:rowOff>
    </xdr:from>
    <xdr:ext cx="762000" cy="259045"/>
    <xdr:sp macro="" textlink="">
      <xdr:nvSpPr>
        <xdr:cNvPr id="80" name="テキスト ボックス 79"/>
        <xdr:cNvSpPr txBox="1"/>
      </xdr:nvSpPr>
      <xdr:spPr>
        <a:xfrm>
          <a:off x="2527300" y="315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178076</xdr:rowOff>
    </xdr:from>
    <xdr:to>
      <xdr:col>4</xdr:col>
      <xdr:colOff>1117600</xdr:colOff>
      <xdr:row>37</xdr:row>
      <xdr:rowOff>183824</xdr:rowOff>
    </xdr:to>
    <xdr:cxnSp macro="">
      <xdr:nvCxnSpPr>
        <xdr:cNvPr id="115" name="直線コネクタ 114"/>
        <xdr:cNvCxnSpPr/>
      </xdr:nvCxnSpPr>
      <xdr:spPr bwMode="auto">
        <a:xfrm flipV="1">
          <a:off x="5003800" y="7302776"/>
          <a:ext cx="647700" cy="5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40524</xdr:rowOff>
    </xdr:from>
    <xdr:to>
      <xdr:col>4</xdr:col>
      <xdr:colOff>469900</xdr:colOff>
      <xdr:row>37</xdr:row>
      <xdr:rowOff>183824</xdr:rowOff>
    </xdr:to>
    <xdr:cxnSp macro="">
      <xdr:nvCxnSpPr>
        <xdr:cNvPr id="118" name="直線コネクタ 117"/>
        <xdr:cNvCxnSpPr/>
      </xdr:nvCxnSpPr>
      <xdr:spPr bwMode="auto">
        <a:xfrm>
          <a:off x="4305300" y="7165224"/>
          <a:ext cx="698500" cy="14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37846</xdr:rowOff>
    </xdr:from>
    <xdr:to>
      <xdr:col>3</xdr:col>
      <xdr:colOff>904875</xdr:colOff>
      <xdr:row>37</xdr:row>
      <xdr:rowOff>40524</xdr:rowOff>
    </xdr:to>
    <xdr:cxnSp macro="">
      <xdr:nvCxnSpPr>
        <xdr:cNvPr id="121" name="直線コネクタ 120"/>
        <xdr:cNvCxnSpPr/>
      </xdr:nvCxnSpPr>
      <xdr:spPr bwMode="auto">
        <a:xfrm>
          <a:off x="3606800" y="6991096"/>
          <a:ext cx="698500" cy="174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276145</xdr:rowOff>
    </xdr:from>
    <xdr:to>
      <xdr:col>3</xdr:col>
      <xdr:colOff>206375</xdr:colOff>
      <xdr:row>36</xdr:row>
      <xdr:rowOff>37846</xdr:rowOff>
    </xdr:to>
    <xdr:cxnSp macro="">
      <xdr:nvCxnSpPr>
        <xdr:cNvPr id="124" name="直線コネクタ 123"/>
        <xdr:cNvCxnSpPr/>
      </xdr:nvCxnSpPr>
      <xdr:spPr bwMode="auto">
        <a:xfrm>
          <a:off x="2908300" y="6886495"/>
          <a:ext cx="698500" cy="104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187202</xdr:rowOff>
    </xdr:from>
    <xdr:to>
      <xdr:col>2</xdr:col>
      <xdr:colOff>692150</xdr:colOff>
      <xdr:row>34</xdr:row>
      <xdr:rowOff>288802</xdr:rowOff>
    </xdr:to>
    <xdr:sp macro="" textlink="">
      <xdr:nvSpPr>
        <xdr:cNvPr id="127" name="フローチャート : 判断 126"/>
        <xdr:cNvSpPr/>
      </xdr:nvSpPr>
      <xdr:spPr bwMode="auto">
        <a:xfrm>
          <a:off x="2857500" y="645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298979</xdr:rowOff>
    </xdr:from>
    <xdr:ext cx="762000" cy="259045"/>
    <xdr:sp macro="" textlink="">
      <xdr:nvSpPr>
        <xdr:cNvPr id="128" name="テキスト ボックス 127"/>
        <xdr:cNvSpPr txBox="1"/>
      </xdr:nvSpPr>
      <xdr:spPr>
        <a:xfrm>
          <a:off x="2527300" y="622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127276</xdr:rowOff>
    </xdr:from>
    <xdr:to>
      <xdr:col>5</xdr:col>
      <xdr:colOff>34925</xdr:colOff>
      <xdr:row>37</xdr:row>
      <xdr:rowOff>228876</xdr:rowOff>
    </xdr:to>
    <xdr:sp macro="" textlink="">
      <xdr:nvSpPr>
        <xdr:cNvPr id="134" name="円/楕円 133"/>
        <xdr:cNvSpPr/>
      </xdr:nvSpPr>
      <xdr:spPr bwMode="auto">
        <a:xfrm>
          <a:off x="5600700" y="7251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99353</xdr:rowOff>
    </xdr:from>
    <xdr:ext cx="762000" cy="259045"/>
    <xdr:sp macro="" textlink="">
      <xdr:nvSpPr>
        <xdr:cNvPr id="135" name="人口1人当たり決算額の推移該当値テキスト445"/>
        <xdr:cNvSpPr txBox="1"/>
      </xdr:nvSpPr>
      <xdr:spPr>
        <a:xfrm>
          <a:off x="5740400" y="7224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133024</xdr:rowOff>
    </xdr:from>
    <xdr:to>
      <xdr:col>4</xdr:col>
      <xdr:colOff>520700</xdr:colOff>
      <xdr:row>37</xdr:row>
      <xdr:rowOff>234624</xdr:rowOff>
    </xdr:to>
    <xdr:sp macro="" textlink="">
      <xdr:nvSpPr>
        <xdr:cNvPr id="136" name="円/楕円 135"/>
        <xdr:cNvSpPr/>
      </xdr:nvSpPr>
      <xdr:spPr bwMode="auto">
        <a:xfrm>
          <a:off x="4953000" y="725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219401</xdr:rowOff>
    </xdr:from>
    <xdr:ext cx="736600" cy="259045"/>
    <xdr:sp macro="" textlink="">
      <xdr:nvSpPr>
        <xdr:cNvPr id="137" name="テキスト ボックス 136"/>
        <xdr:cNvSpPr txBox="1"/>
      </xdr:nvSpPr>
      <xdr:spPr>
        <a:xfrm>
          <a:off x="4622800" y="734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161174</xdr:rowOff>
    </xdr:from>
    <xdr:to>
      <xdr:col>3</xdr:col>
      <xdr:colOff>955675</xdr:colOff>
      <xdr:row>37</xdr:row>
      <xdr:rowOff>91324</xdr:rowOff>
    </xdr:to>
    <xdr:sp macro="" textlink="">
      <xdr:nvSpPr>
        <xdr:cNvPr id="138" name="円/楕円 137"/>
        <xdr:cNvSpPr/>
      </xdr:nvSpPr>
      <xdr:spPr bwMode="auto">
        <a:xfrm>
          <a:off x="4254500" y="711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76101</xdr:rowOff>
    </xdr:from>
    <xdr:ext cx="762000" cy="259045"/>
    <xdr:sp macro="" textlink="">
      <xdr:nvSpPr>
        <xdr:cNvPr id="139" name="テキスト ボックス 138"/>
        <xdr:cNvSpPr txBox="1"/>
      </xdr:nvSpPr>
      <xdr:spPr>
        <a:xfrm>
          <a:off x="3924300" y="720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329946</xdr:rowOff>
    </xdr:from>
    <xdr:to>
      <xdr:col>3</xdr:col>
      <xdr:colOff>257175</xdr:colOff>
      <xdr:row>36</xdr:row>
      <xdr:rowOff>88646</xdr:rowOff>
    </xdr:to>
    <xdr:sp macro="" textlink="">
      <xdr:nvSpPr>
        <xdr:cNvPr id="140" name="円/楕円 139"/>
        <xdr:cNvSpPr/>
      </xdr:nvSpPr>
      <xdr:spPr bwMode="auto">
        <a:xfrm>
          <a:off x="3556000" y="694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73423</xdr:rowOff>
    </xdr:from>
    <xdr:ext cx="762000" cy="259045"/>
    <xdr:sp macro="" textlink="">
      <xdr:nvSpPr>
        <xdr:cNvPr id="141" name="テキスト ボックス 140"/>
        <xdr:cNvSpPr txBox="1"/>
      </xdr:nvSpPr>
      <xdr:spPr>
        <a:xfrm>
          <a:off x="3225800" y="702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225345</xdr:rowOff>
    </xdr:from>
    <xdr:to>
      <xdr:col>2</xdr:col>
      <xdr:colOff>692150</xdr:colOff>
      <xdr:row>35</xdr:row>
      <xdr:rowOff>326945</xdr:rowOff>
    </xdr:to>
    <xdr:sp macro="" textlink="">
      <xdr:nvSpPr>
        <xdr:cNvPr id="142" name="円/楕円 141"/>
        <xdr:cNvSpPr/>
      </xdr:nvSpPr>
      <xdr:spPr bwMode="auto">
        <a:xfrm>
          <a:off x="2857500" y="6835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311722</xdr:rowOff>
    </xdr:from>
    <xdr:ext cx="762000" cy="259045"/>
    <xdr:sp macro="" textlink="">
      <xdr:nvSpPr>
        <xdr:cNvPr id="143" name="テキスト ボックス 142"/>
        <xdr:cNvSpPr txBox="1"/>
      </xdr:nvSpPr>
      <xdr:spPr>
        <a:xfrm>
          <a:off x="25273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財政調整基金においては、</a:t>
          </a:r>
          <a:r>
            <a:rPr kumimoji="1" lang="en-US" altLang="ja-JP" sz="1200" baseline="0">
              <a:latin typeface="ＭＳ ゴシック" pitchFamily="49" charset="-128"/>
              <a:ea typeface="ＭＳ ゴシック" pitchFamily="49" charset="-128"/>
            </a:rPr>
            <a:t>21</a:t>
          </a:r>
          <a:r>
            <a:rPr kumimoji="1" lang="ja-JP" altLang="en-US" sz="1200" baseline="0">
              <a:latin typeface="ＭＳ ゴシック" pitchFamily="49" charset="-128"/>
              <a:ea typeface="ＭＳ ゴシック" pitchFamily="49" charset="-128"/>
            </a:rPr>
            <a:t>年度までは取崩しにより減少傾向にあったが、普通交付税の増などのより、</a:t>
          </a:r>
          <a:r>
            <a:rPr kumimoji="1" lang="en-US" altLang="ja-JP" sz="1200" baseline="0">
              <a:latin typeface="ＭＳ ゴシック" pitchFamily="49" charset="-128"/>
              <a:ea typeface="ＭＳ ゴシック" pitchFamily="49" charset="-128"/>
            </a:rPr>
            <a:t>24</a:t>
          </a:r>
          <a:r>
            <a:rPr kumimoji="1" lang="ja-JP" altLang="en-US" sz="1200" baseline="0">
              <a:latin typeface="ＭＳ ゴシック" pitchFamily="49" charset="-128"/>
              <a:ea typeface="ＭＳ ゴシック" pitchFamily="49" charset="-128"/>
            </a:rPr>
            <a:t>年度まで積立てができたことで水準が上昇してきた。</a:t>
          </a:r>
          <a:r>
            <a:rPr kumimoji="1" lang="en-US" altLang="ja-JP" sz="1200" baseline="0">
              <a:latin typeface="ＭＳ ゴシック" pitchFamily="49" charset="-128"/>
              <a:ea typeface="ＭＳ ゴシック" pitchFamily="49" charset="-128"/>
            </a:rPr>
            <a:t>26</a:t>
          </a:r>
          <a:r>
            <a:rPr kumimoji="1" lang="ja-JP" altLang="en-US" sz="1200" baseline="0">
              <a:latin typeface="ＭＳ ゴシック" pitchFamily="49" charset="-128"/>
              <a:ea typeface="ＭＳ ゴシック" pitchFamily="49" charset="-128"/>
            </a:rPr>
            <a:t>年度は</a:t>
          </a:r>
          <a:r>
            <a:rPr kumimoji="1" lang="en-US" altLang="ja-JP" sz="1200" baseline="0">
              <a:latin typeface="ＭＳ ゴシック" pitchFamily="49" charset="-128"/>
              <a:ea typeface="ＭＳ ゴシック" pitchFamily="49" charset="-128"/>
            </a:rPr>
            <a:t>0.57</a:t>
          </a:r>
          <a:r>
            <a:rPr kumimoji="1" lang="ja-JP" altLang="en-US" sz="1200" baseline="0">
              <a:latin typeface="ＭＳ ゴシック" pitchFamily="49" charset="-128"/>
              <a:ea typeface="ＭＳ ゴシック" pitchFamily="49" charset="-128"/>
            </a:rPr>
            <a:t>ポイントの増となり、これは寄附金や利子等の積立てによる微増と標準財政規模の減によるものである。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実質単年度収支では、</a:t>
          </a:r>
          <a:r>
            <a:rPr kumimoji="1" lang="en-US" altLang="ja-JP" sz="1200" baseline="0">
              <a:latin typeface="ＭＳ ゴシック" pitchFamily="49" charset="-128"/>
              <a:ea typeface="ＭＳ ゴシック" pitchFamily="49" charset="-128"/>
            </a:rPr>
            <a:t>22</a:t>
          </a:r>
          <a:r>
            <a:rPr kumimoji="1" lang="ja-JP" altLang="en-US" sz="1200" baseline="0">
              <a:latin typeface="ＭＳ ゴシック" pitchFamily="49" charset="-128"/>
              <a:ea typeface="ＭＳ ゴシック" pitchFamily="49" charset="-128"/>
            </a:rPr>
            <a:t>年度以降プラス計上となっているが、町税など一般財源の確保が厳しくなる見込みであり、これまで実施してきた大型事業に伴う公債費などによる支出の増の影響により実質単年度収支が落ち込むことが予想されるため、状況を注視していく必要がある。</a:t>
          </a:r>
          <a:endParaRPr kumimoji="1" lang="ja-JP" altLang="en-US" sz="12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全ての会計において黒字であり、実質赤字比率はない。</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水道事業会計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漏水や維持管理に係る放水の増加により年間配水量は前年と比べ増加しているが、収益としての世帯毎の使用量は減少しているため、事業収入は減となっている。また、歳出において浄水施設の改修などに伴う工事費の増により当期利益は前年と比べ減となっ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下水道事業会計</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年度より企業会計に移行した。年間有収水量は下水道接続人口の減少などにより減少傾向にある。当町の下水道普及率は</a:t>
          </a:r>
          <a:r>
            <a:rPr kumimoji="1" lang="en-US" altLang="ja-JP" sz="1300">
              <a:latin typeface="ＭＳ ゴシック" pitchFamily="49" charset="-128"/>
              <a:ea typeface="ＭＳ ゴシック" pitchFamily="49" charset="-128"/>
            </a:rPr>
            <a:t>99.9%</a:t>
          </a:r>
          <a:r>
            <a:rPr kumimoji="1" lang="ja-JP" altLang="en-US" sz="1300">
              <a:latin typeface="ＭＳ ゴシック" pitchFamily="49" charset="-128"/>
              <a:ea typeface="ＭＳ ゴシック" pitchFamily="49" charset="-128"/>
            </a:rPr>
            <a:t>となっており、今後は管渠等の老朽化に伴う布設替工事等を進めていかなければならない。計画的に事業を進め、健全経営に努める必要がある。</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温泉会計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前年と比べ、料金収入は増額となったが、設備の老朽化に伴う経常経費や工事費が増加しており、実質収支が減少した。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一般会計</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歳出における公債費の減少により比率は上昇した。今後、大型事業実施に伴う公債費の増が見込まれるため、状況を注視していく必要がある。</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j-ea"/>
              <a:ea typeface="+mj-ea"/>
            </a:rPr>
            <a:t>実質公債費の分子は、対前年度</a:t>
          </a:r>
          <a:r>
            <a:rPr kumimoji="1" lang="en-US" altLang="ja-JP" sz="1300">
              <a:latin typeface="+mj-ea"/>
              <a:ea typeface="+mj-ea"/>
            </a:rPr>
            <a:t>3,954</a:t>
          </a:r>
          <a:r>
            <a:rPr kumimoji="1" lang="ja-JP" altLang="en-US" sz="1300">
              <a:latin typeface="+mj-ea"/>
              <a:ea typeface="+mj-ea"/>
            </a:rPr>
            <a:t>千円の増となっており、主な増減は以下の</a:t>
          </a:r>
          <a:r>
            <a:rPr kumimoji="1" lang="en-US" altLang="ja-JP" sz="1300">
              <a:latin typeface="+mj-ea"/>
              <a:ea typeface="+mj-ea"/>
            </a:rPr>
            <a:t>2</a:t>
          </a:r>
          <a:r>
            <a:rPr kumimoji="1" lang="ja-JP" altLang="en-US" sz="1300">
              <a:latin typeface="+mj-ea"/>
              <a:ea typeface="+mj-ea"/>
            </a:rPr>
            <a:t>点である。</a:t>
          </a:r>
          <a:endParaRPr kumimoji="1" lang="en-US" altLang="ja-JP" sz="1300">
            <a:latin typeface="+mj-ea"/>
            <a:ea typeface="+mj-ea"/>
          </a:endParaRPr>
        </a:p>
        <a:p>
          <a:r>
            <a:rPr kumimoji="1" lang="ja-JP" altLang="en-US" sz="1300">
              <a:latin typeface="+mj-ea"/>
              <a:ea typeface="+mj-ea"/>
            </a:rPr>
            <a:t>①一般会計の元利償還金が対前年比</a:t>
          </a:r>
          <a:r>
            <a:rPr kumimoji="1" lang="en-US" altLang="ja-JP" sz="1300">
              <a:latin typeface="+mj-ea"/>
              <a:ea typeface="+mj-ea"/>
            </a:rPr>
            <a:t>23,964</a:t>
          </a:r>
          <a:r>
            <a:rPr kumimoji="1" lang="ja-JP" altLang="en-US" sz="1300">
              <a:latin typeface="+mj-ea"/>
              <a:ea typeface="+mj-ea"/>
            </a:rPr>
            <a:t>千円増と充当可能な都市計画税が</a:t>
          </a:r>
          <a:r>
            <a:rPr kumimoji="1" lang="en-US" altLang="ja-JP" sz="1300">
              <a:latin typeface="+mj-ea"/>
              <a:ea typeface="+mj-ea"/>
            </a:rPr>
            <a:t>41,061</a:t>
          </a:r>
          <a:r>
            <a:rPr kumimoji="1" lang="ja-JP" altLang="en-US" sz="1300">
              <a:latin typeface="+mj-ea"/>
              <a:ea typeface="+mj-ea"/>
            </a:rPr>
            <a:t>千円減となったことにより</a:t>
          </a:r>
          <a:r>
            <a:rPr kumimoji="1" lang="ja-JP" altLang="ja-JP" sz="1300">
              <a:solidFill>
                <a:schemeClr val="dk1"/>
              </a:solidFill>
              <a:effectLst/>
              <a:latin typeface="+mj-ea"/>
              <a:ea typeface="+mj-ea"/>
              <a:cs typeface="+mn-cs"/>
            </a:rPr>
            <a:t>「元利償還金（公債費充当一般財源等額）」</a:t>
          </a:r>
          <a:r>
            <a:rPr kumimoji="1" lang="ja-JP" altLang="en-US" sz="1300">
              <a:solidFill>
                <a:schemeClr val="dk1"/>
              </a:solidFill>
              <a:effectLst/>
              <a:latin typeface="+mj-ea"/>
              <a:ea typeface="+mj-ea"/>
              <a:cs typeface="+mn-cs"/>
            </a:rPr>
            <a:t>が対前年度比</a:t>
          </a:r>
          <a:r>
            <a:rPr kumimoji="1" lang="en-US" altLang="ja-JP" sz="1300">
              <a:solidFill>
                <a:schemeClr val="dk1"/>
              </a:solidFill>
              <a:effectLst/>
              <a:latin typeface="+mj-ea"/>
              <a:ea typeface="+mj-ea"/>
              <a:cs typeface="+mn-cs"/>
            </a:rPr>
            <a:t>65,025</a:t>
          </a:r>
          <a:r>
            <a:rPr kumimoji="1" lang="ja-JP" altLang="en-US" sz="1300">
              <a:solidFill>
                <a:schemeClr val="dk1"/>
              </a:solidFill>
              <a:effectLst/>
              <a:latin typeface="+mj-ea"/>
              <a:ea typeface="+mj-ea"/>
              <a:cs typeface="+mn-cs"/>
            </a:rPr>
            <a:t>千円の増となった。</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②「公営企業債の元利償還金に対する繰入金」として、一般会計から下水道事業会計に対する公債費充当分繰出金の減と着実に進めている起債償還による下水道事業債の減の影響により、総額</a:t>
          </a:r>
          <a:r>
            <a:rPr kumimoji="1" lang="en-US" altLang="ja-JP" sz="1300">
              <a:solidFill>
                <a:schemeClr val="dk1"/>
              </a:solidFill>
              <a:effectLst/>
              <a:latin typeface="+mj-ea"/>
              <a:ea typeface="+mj-ea"/>
              <a:cs typeface="+mn-cs"/>
            </a:rPr>
            <a:t>38,773</a:t>
          </a:r>
          <a:r>
            <a:rPr kumimoji="1" lang="ja-JP" altLang="en-US" sz="1300">
              <a:solidFill>
                <a:schemeClr val="dk1"/>
              </a:solidFill>
              <a:effectLst/>
              <a:latin typeface="+mj-ea"/>
              <a:ea typeface="+mj-ea"/>
              <a:cs typeface="+mn-cs"/>
            </a:rPr>
            <a:t>千円の減となった。</a:t>
          </a:r>
          <a:endParaRPr kumimoji="1" lang="en-US" altLang="ja-JP" sz="1300">
            <a:solidFill>
              <a:schemeClr val="dk1"/>
            </a:solidFill>
            <a:effectLst/>
            <a:latin typeface="+mj-ea"/>
            <a:ea typeface="+mj-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長野県下諏訪町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mj-ea"/>
              <a:ea typeface="+mj-ea"/>
              <a:cs typeface="+mn-cs"/>
            </a:rPr>
            <a:t>　</a:t>
          </a:r>
          <a:r>
            <a:rPr lang="ja-JP" altLang="ja-JP" sz="1050">
              <a:solidFill>
                <a:schemeClr val="dk1"/>
              </a:solidFill>
              <a:effectLst/>
              <a:latin typeface="+mj-ea"/>
              <a:ea typeface="+mj-ea"/>
              <a:cs typeface="+mn-cs"/>
            </a:rPr>
            <a:t>将来負担比率の分子を押し上げた要因としては、</a:t>
          </a:r>
          <a:r>
            <a:rPr lang="en-US" altLang="ja-JP" sz="1050">
              <a:solidFill>
                <a:schemeClr val="dk1"/>
              </a:solidFill>
              <a:effectLst/>
              <a:latin typeface="+mj-ea"/>
              <a:ea typeface="+mj-ea"/>
              <a:cs typeface="+mn-cs"/>
            </a:rPr>
            <a:t>(1)</a:t>
          </a:r>
          <a:r>
            <a:rPr lang="ja-JP" altLang="ja-JP" sz="1050">
              <a:solidFill>
                <a:schemeClr val="dk1"/>
              </a:solidFill>
              <a:effectLst/>
              <a:latin typeface="+mj-ea"/>
              <a:ea typeface="+mj-ea"/>
              <a:cs typeface="+mn-cs"/>
            </a:rPr>
            <a:t>「一般会計等に係る地方債の現在高」が対前年度</a:t>
          </a:r>
          <a:r>
            <a:rPr lang="en-US" altLang="ja-JP" sz="1050">
              <a:solidFill>
                <a:schemeClr val="dk1"/>
              </a:solidFill>
              <a:effectLst/>
              <a:latin typeface="+mj-ea"/>
              <a:ea typeface="+mj-ea"/>
              <a:cs typeface="+mn-cs"/>
            </a:rPr>
            <a:t>684,588</a:t>
          </a:r>
          <a:r>
            <a:rPr lang="ja-JP" altLang="ja-JP" sz="1050">
              <a:solidFill>
                <a:schemeClr val="dk1"/>
              </a:solidFill>
              <a:effectLst/>
              <a:latin typeface="+mj-ea"/>
              <a:ea typeface="+mj-ea"/>
              <a:cs typeface="+mn-cs"/>
            </a:rPr>
            <a:t>千円の増で、</a:t>
          </a:r>
          <a:r>
            <a:rPr lang="ja-JP" altLang="en-US" sz="1050">
              <a:solidFill>
                <a:schemeClr val="dk1"/>
              </a:solidFill>
              <a:effectLst/>
              <a:latin typeface="+mj-ea"/>
              <a:ea typeface="+mj-ea"/>
              <a:cs typeface="+mn-cs"/>
            </a:rPr>
            <a:t>庁舎耐震改修事業や</a:t>
          </a:r>
          <a:r>
            <a:rPr lang="ja-JP" altLang="ja-JP" sz="1050">
              <a:solidFill>
                <a:schemeClr val="dk1"/>
              </a:solidFill>
              <a:effectLst/>
              <a:latin typeface="+mj-ea"/>
              <a:ea typeface="+mj-ea"/>
              <a:cs typeface="+mn-cs"/>
            </a:rPr>
            <a:t>赤砂崎公園整備事業</a:t>
          </a:r>
          <a:r>
            <a:rPr lang="ja-JP" altLang="en-US" sz="1050">
              <a:solidFill>
                <a:schemeClr val="dk1"/>
              </a:solidFill>
              <a:effectLst/>
              <a:latin typeface="+mj-ea"/>
              <a:ea typeface="+mj-ea"/>
              <a:cs typeface="+mn-cs"/>
            </a:rPr>
            <a:t>、</a:t>
          </a:r>
          <a:r>
            <a:rPr lang="ja-JP" altLang="ja-JP" sz="1050">
              <a:solidFill>
                <a:schemeClr val="dk1"/>
              </a:solidFill>
              <a:effectLst/>
              <a:latin typeface="+mj-ea"/>
              <a:ea typeface="+mj-ea"/>
              <a:cs typeface="+mn-cs"/>
            </a:rPr>
            <a:t>南小学校改築事業の実施により地方債発行額が多額となったこと</a:t>
          </a:r>
          <a:r>
            <a:rPr lang="ja-JP" altLang="en-US" sz="1050">
              <a:solidFill>
                <a:schemeClr val="dk1"/>
              </a:solidFill>
              <a:effectLst/>
              <a:latin typeface="+mj-ea"/>
              <a:ea typeface="+mj-ea"/>
              <a:cs typeface="+mn-cs"/>
            </a:rPr>
            <a:t>、</a:t>
          </a:r>
          <a:r>
            <a:rPr lang="en-US" altLang="ja-JP" sz="1050">
              <a:solidFill>
                <a:schemeClr val="dk1"/>
              </a:solidFill>
              <a:effectLst/>
              <a:latin typeface="+mj-ea"/>
              <a:ea typeface="+mj-ea"/>
              <a:cs typeface="+mn-cs"/>
            </a:rPr>
            <a:t>(2)</a:t>
          </a:r>
          <a:r>
            <a:rPr lang="ja-JP" altLang="en-US" sz="1050">
              <a:solidFill>
                <a:schemeClr val="dk1"/>
              </a:solidFill>
              <a:effectLst/>
              <a:latin typeface="+mj-ea"/>
              <a:ea typeface="+mj-ea"/>
              <a:cs typeface="+mn-cs"/>
            </a:rPr>
            <a:t>「組合等負担等見込額」が対前年度</a:t>
          </a:r>
          <a:r>
            <a:rPr lang="en-US" altLang="ja-JP" sz="1050">
              <a:solidFill>
                <a:schemeClr val="dk1"/>
              </a:solidFill>
              <a:effectLst/>
              <a:latin typeface="+mj-ea"/>
              <a:ea typeface="+mj-ea"/>
              <a:cs typeface="+mn-cs"/>
            </a:rPr>
            <a:t>132,839</a:t>
          </a:r>
          <a:r>
            <a:rPr lang="ja-JP" altLang="en-US" sz="1050">
              <a:solidFill>
                <a:schemeClr val="dk1"/>
              </a:solidFill>
              <a:effectLst/>
              <a:latin typeface="+mj-ea"/>
              <a:ea typeface="+mj-ea"/>
              <a:cs typeface="+mn-cs"/>
            </a:rPr>
            <a:t>千円の増で、湖周</a:t>
          </a:r>
          <a:r>
            <a:rPr lang="en-US" altLang="ja-JP" sz="1050">
              <a:solidFill>
                <a:schemeClr val="dk1"/>
              </a:solidFill>
              <a:effectLst/>
              <a:latin typeface="+mj-ea"/>
              <a:ea typeface="+mj-ea"/>
              <a:cs typeface="+mn-cs"/>
            </a:rPr>
            <a:t>3</a:t>
          </a:r>
          <a:r>
            <a:rPr lang="ja-JP" altLang="en-US" sz="1050">
              <a:solidFill>
                <a:schemeClr val="dk1"/>
              </a:solidFill>
              <a:effectLst/>
              <a:latin typeface="+mj-ea"/>
              <a:ea typeface="+mj-ea"/>
              <a:cs typeface="+mn-cs"/>
            </a:rPr>
            <a:t>市町で共同運営となるごみ処理施設の建設に伴う湖周行政事務組合への負担金が増額となったことが影響している。</a:t>
          </a:r>
          <a:endParaRPr lang="ja-JP" altLang="ja-JP" sz="1200">
            <a:effectLst/>
            <a:latin typeface="+mj-ea"/>
            <a:ea typeface="+mj-ea"/>
          </a:endParaRPr>
        </a:p>
        <a:p>
          <a:r>
            <a:rPr lang="ja-JP" altLang="ja-JP" sz="1050">
              <a:solidFill>
                <a:schemeClr val="dk1"/>
              </a:solidFill>
              <a:effectLst/>
              <a:latin typeface="+mj-ea"/>
              <a:ea typeface="+mj-ea"/>
              <a:cs typeface="+mn-cs"/>
            </a:rPr>
            <a:t>　一方で、比率の分子を押し下げた要因としては、</a:t>
          </a:r>
          <a:r>
            <a:rPr lang="en-US" altLang="ja-JP" sz="1050">
              <a:solidFill>
                <a:schemeClr val="dk1"/>
              </a:solidFill>
              <a:effectLst/>
              <a:latin typeface="+mj-ea"/>
              <a:ea typeface="+mj-ea"/>
              <a:cs typeface="+mn-cs"/>
            </a:rPr>
            <a:t>(1)</a:t>
          </a:r>
          <a:r>
            <a:rPr lang="ja-JP" altLang="ja-JP" sz="1050">
              <a:solidFill>
                <a:schemeClr val="dk1"/>
              </a:solidFill>
              <a:effectLst/>
              <a:latin typeface="+mj-ea"/>
              <a:ea typeface="+mj-ea"/>
              <a:cs typeface="+mn-cs"/>
            </a:rPr>
            <a:t>「公営企業債等繰入見込額」のうち都市計画税に係る下水道未償還元金が対前年度</a:t>
          </a:r>
          <a:r>
            <a:rPr lang="en-US" altLang="ja-JP" sz="1050">
              <a:solidFill>
                <a:schemeClr val="dk1"/>
              </a:solidFill>
              <a:effectLst/>
              <a:latin typeface="+mj-ea"/>
              <a:ea typeface="+mj-ea"/>
              <a:cs typeface="+mn-cs"/>
            </a:rPr>
            <a:t>218,058</a:t>
          </a:r>
          <a:r>
            <a:rPr lang="ja-JP" altLang="ja-JP" sz="1050">
              <a:solidFill>
                <a:schemeClr val="dk1"/>
              </a:solidFill>
              <a:effectLst/>
              <a:latin typeface="+mj-ea"/>
              <a:ea typeface="+mj-ea"/>
              <a:cs typeface="+mn-cs"/>
            </a:rPr>
            <a:t>千円減となったこと、</a:t>
          </a:r>
          <a:r>
            <a:rPr lang="en-US" altLang="ja-JP" sz="1050">
              <a:solidFill>
                <a:schemeClr val="dk1"/>
              </a:solidFill>
              <a:effectLst/>
              <a:latin typeface="+mj-ea"/>
              <a:ea typeface="+mj-ea"/>
              <a:cs typeface="+mn-cs"/>
            </a:rPr>
            <a:t>(2)</a:t>
          </a:r>
          <a:r>
            <a:rPr lang="ja-JP" altLang="ja-JP" sz="1050">
              <a:solidFill>
                <a:schemeClr val="dk1"/>
              </a:solidFill>
              <a:effectLst/>
              <a:latin typeface="+mj-ea"/>
              <a:ea typeface="+mj-ea"/>
              <a:cs typeface="+mn-cs"/>
            </a:rPr>
            <a:t>「設立法人等の負債額等負担見込額」のうち、土地開発公社</a:t>
          </a:r>
          <a:r>
            <a:rPr lang="ja-JP" altLang="en-US" sz="1050">
              <a:solidFill>
                <a:schemeClr val="dk1"/>
              </a:solidFill>
              <a:effectLst/>
              <a:latin typeface="+mj-ea"/>
              <a:ea typeface="+mj-ea"/>
              <a:cs typeface="+mn-cs"/>
            </a:rPr>
            <a:t>の負債額（△</a:t>
          </a:r>
          <a:r>
            <a:rPr lang="en-US" altLang="ja-JP" sz="1050">
              <a:solidFill>
                <a:schemeClr val="dk1"/>
              </a:solidFill>
              <a:effectLst/>
              <a:latin typeface="+mj-ea"/>
              <a:ea typeface="+mj-ea"/>
              <a:cs typeface="+mn-cs"/>
            </a:rPr>
            <a:t>39,195</a:t>
          </a:r>
          <a:r>
            <a:rPr lang="ja-JP" altLang="en-US" sz="1050">
              <a:solidFill>
                <a:schemeClr val="dk1"/>
              </a:solidFill>
              <a:effectLst/>
              <a:latin typeface="+mj-ea"/>
              <a:ea typeface="+mj-ea"/>
              <a:cs typeface="+mn-cs"/>
            </a:rPr>
            <a:t>千円）と地域開発公社の負債額（△</a:t>
          </a:r>
          <a:r>
            <a:rPr lang="en-US" altLang="ja-JP" sz="1050">
              <a:solidFill>
                <a:schemeClr val="dk1"/>
              </a:solidFill>
              <a:effectLst/>
              <a:latin typeface="+mj-ea"/>
              <a:ea typeface="+mj-ea"/>
              <a:cs typeface="+mn-cs"/>
            </a:rPr>
            <a:t>24,525</a:t>
          </a:r>
          <a:r>
            <a:rPr lang="ja-JP" altLang="en-US" sz="1050">
              <a:solidFill>
                <a:schemeClr val="dk1"/>
              </a:solidFill>
              <a:effectLst/>
              <a:latin typeface="+mj-ea"/>
              <a:ea typeface="+mj-ea"/>
              <a:cs typeface="+mn-cs"/>
            </a:rPr>
            <a:t>千円）</a:t>
          </a:r>
          <a:r>
            <a:rPr lang="ja-JP" altLang="ja-JP" sz="1050">
              <a:solidFill>
                <a:schemeClr val="dk1"/>
              </a:solidFill>
              <a:effectLst/>
              <a:latin typeface="+mj-ea"/>
              <a:ea typeface="+mj-ea"/>
              <a:cs typeface="+mn-cs"/>
            </a:rPr>
            <a:t>が</a:t>
          </a:r>
          <a:r>
            <a:rPr lang="ja-JP" altLang="en-US" sz="1050">
              <a:solidFill>
                <a:schemeClr val="dk1"/>
              </a:solidFill>
              <a:effectLst/>
              <a:latin typeface="+mj-ea"/>
              <a:ea typeface="+mj-ea"/>
              <a:cs typeface="+mn-cs"/>
            </a:rPr>
            <a:t>総額</a:t>
          </a:r>
          <a:r>
            <a:rPr lang="en-US" altLang="ja-JP" sz="1050">
              <a:solidFill>
                <a:schemeClr val="dk1"/>
              </a:solidFill>
              <a:effectLst/>
              <a:latin typeface="+mj-ea"/>
              <a:ea typeface="+mj-ea"/>
              <a:cs typeface="+mn-cs"/>
            </a:rPr>
            <a:t>63,720</a:t>
          </a:r>
          <a:r>
            <a:rPr lang="ja-JP" altLang="en-US" sz="1050">
              <a:solidFill>
                <a:schemeClr val="dk1"/>
              </a:solidFill>
              <a:effectLst/>
              <a:latin typeface="+mj-ea"/>
              <a:ea typeface="+mj-ea"/>
              <a:cs typeface="+mn-cs"/>
            </a:rPr>
            <a:t>千円</a:t>
          </a:r>
          <a:r>
            <a:rPr lang="ja-JP" altLang="ja-JP" sz="1050">
              <a:solidFill>
                <a:schemeClr val="dk1"/>
              </a:solidFill>
              <a:effectLst/>
              <a:latin typeface="+mj-ea"/>
              <a:ea typeface="+mj-ea"/>
              <a:cs typeface="+mn-cs"/>
            </a:rPr>
            <a:t>減となったこと</a:t>
          </a:r>
          <a:r>
            <a:rPr lang="ja-JP" altLang="en-US" sz="1050">
              <a:solidFill>
                <a:schemeClr val="dk1"/>
              </a:solidFill>
              <a:effectLst/>
              <a:latin typeface="+mj-ea"/>
              <a:ea typeface="+mj-ea"/>
              <a:cs typeface="+mn-cs"/>
            </a:rPr>
            <a:t>、</a:t>
          </a:r>
          <a:r>
            <a:rPr lang="ja-JP" altLang="ja-JP" sz="1050">
              <a:solidFill>
                <a:schemeClr val="dk1"/>
              </a:solidFill>
              <a:effectLst/>
              <a:latin typeface="+mj-ea"/>
              <a:ea typeface="+mj-ea"/>
              <a:cs typeface="+mn-cs"/>
            </a:rPr>
            <a:t>が影響している。</a:t>
          </a:r>
          <a:endParaRPr lang="ja-JP" altLang="ja-JP" sz="1200">
            <a:effectLst/>
            <a:latin typeface="+mj-ea"/>
            <a:ea typeface="+mj-ea"/>
          </a:endParaRPr>
        </a:p>
        <a:p>
          <a:r>
            <a:rPr lang="ja-JP" altLang="ja-JP" sz="1050">
              <a:solidFill>
                <a:schemeClr val="dk1"/>
              </a:solidFill>
              <a:effectLst/>
              <a:latin typeface="+mj-ea"/>
              <a:ea typeface="+mj-ea"/>
              <a:cs typeface="+mn-cs"/>
            </a:rPr>
            <a:t>　上記から、将来負担額として算定される「一般会計等に係る地方債の現在高」「設立法人等の負債額等負担見込額」「公営企業債等繰入見込額」の増減から、充当可能財源等として算定される「充当可能特定歳入」の増減額を差し引いた額が将来負担比率の分子となる額に影響し、</a:t>
          </a:r>
          <a:r>
            <a:rPr lang="ja-JP" altLang="en-US" sz="1050">
              <a:solidFill>
                <a:schemeClr val="dk1"/>
              </a:solidFill>
              <a:effectLst/>
              <a:latin typeface="+mj-ea"/>
              <a:ea typeface="+mj-ea"/>
              <a:cs typeface="+mn-cs"/>
            </a:rPr>
            <a:t>充当可能基金（△</a:t>
          </a:r>
          <a:r>
            <a:rPr lang="en-US" altLang="ja-JP" sz="1050">
              <a:solidFill>
                <a:schemeClr val="dk1"/>
              </a:solidFill>
              <a:effectLst/>
              <a:latin typeface="+mj-ea"/>
              <a:ea typeface="+mj-ea"/>
              <a:cs typeface="+mn-cs"/>
            </a:rPr>
            <a:t>302,066</a:t>
          </a:r>
          <a:r>
            <a:rPr lang="ja-JP" altLang="en-US" sz="1050">
              <a:solidFill>
                <a:schemeClr val="dk1"/>
              </a:solidFill>
              <a:effectLst/>
              <a:latin typeface="+mj-ea"/>
              <a:ea typeface="+mj-ea"/>
              <a:cs typeface="+mn-cs"/>
            </a:rPr>
            <a:t>千円）や基準財政需要額算入見込額（</a:t>
          </a:r>
          <a:r>
            <a:rPr lang="en-US" altLang="ja-JP" sz="1050">
              <a:solidFill>
                <a:schemeClr val="dk1"/>
              </a:solidFill>
              <a:effectLst/>
              <a:latin typeface="+mj-ea"/>
              <a:ea typeface="+mj-ea"/>
              <a:cs typeface="+mn-cs"/>
            </a:rPr>
            <a:t>288,185</a:t>
          </a:r>
          <a:r>
            <a:rPr lang="ja-JP" altLang="en-US" sz="1050">
              <a:solidFill>
                <a:schemeClr val="dk1"/>
              </a:solidFill>
              <a:effectLst/>
              <a:latin typeface="+mj-ea"/>
              <a:ea typeface="+mj-ea"/>
              <a:cs typeface="+mn-cs"/>
            </a:rPr>
            <a:t>千円増）で構成される充当可能財源等の影響を加えた</a:t>
          </a:r>
          <a:r>
            <a:rPr lang="ja-JP" altLang="ja-JP" sz="1050">
              <a:solidFill>
                <a:schemeClr val="dk1"/>
              </a:solidFill>
              <a:effectLst/>
              <a:latin typeface="+mj-ea"/>
              <a:ea typeface="+mj-ea"/>
              <a:cs typeface="+mn-cs"/>
            </a:rPr>
            <a:t>分子全体では対前年度</a:t>
          </a:r>
          <a:r>
            <a:rPr lang="en-US" altLang="ja-JP" sz="1050">
              <a:solidFill>
                <a:schemeClr val="dk1"/>
              </a:solidFill>
              <a:effectLst/>
              <a:latin typeface="+mj-ea"/>
              <a:ea typeface="+mj-ea"/>
              <a:cs typeface="+mn-cs"/>
            </a:rPr>
            <a:t>696,714</a:t>
          </a:r>
          <a:r>
            <a:rPr lang="ja-JP" altLang="ja-JP" sz="1050">
              <a:solidFill>
                <a:schemeClr val="dk1"/>
              </a:solidFill>
              <a:effectLst/>
              <a:latin typeface="+mj-ea"/>
              <a:ea typeface="+mj-ea"/>
              <a:cs typeface="+mn-cs"/>
            </a:rPr>
            <a:t>千円増の結果となっている。</a:t>
          </a:r>
          <a:endParaRPr lang="ja-JP" altLang="ja-JP" sz="1200">
            <a:effectLst/>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9030092</v>
      </c>
      <c r="BO4" s="379"/>
      <c r="BP4" s="379"/>
      <c r="BQ4" s="379"/>
      <c r="BR4" s="379"/>
      <c r="BS4" s="379"/>
      <c r="BT4" s="379"/>
      <c r="BU4" s="380"/>
      <c r="BV4" s="378">
        <v>8702552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7</v>
      </c>
      <c r="CU4" s="556"/>
      <c r="CV4" s="556"/>
      <c r="CW4" s="556"/>
      <c r="CX4" s="556"/>
      <c r="CY4" s="556"/>
      <c r="CZ4" s="556"/>
      <c r="DA4" s="557"/>
      <c r="DB4" s="555">
        <v>6.8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8688642</v>
      </c>
      <c r="BO5" s="384"/>
      <c r="BP5" s="384"/>
      <c r="BQ5" s="384"/>
      <c r="BR5" s="384"/>
      <c r="BS5" s="384"/>
      <c r="BT5" s="384"/>
      <c r="BU5" s="385"/>
      <c r="BV5" s="383">
        <v>8360841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76</v>
      </c>
      <c r="CU5" s="354"/>
      <c r="CV5" s="354"/>
      <c r="CW5" s="354"/>
      <c r="CX5" s="354"/>
      <c r="CY5" s="354"/>
      <c r="CZ5" s="354"/>
      <c r="DA5" s="355"/>
      <c r="DB5" s="353">
        <v>73.3</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341450</v>
      </c>
      <c r="BO6" s="384"/>
      <c r="BP6" s="384"/>
      <c r="BQ6" s="384"/>
      <c r="BR6" s="384"/>
      <c r="BS6" s="384"/>
      <c r="BT6" s="384"/>
      <c r="BU6" s="385"/>
      <c r="BV6" s="383">
        <v>341711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83.1</v>
      </c>
      <c r="CU6" s="530"/>
      <c r="CV6" s="530"/>
      <c r="CW6" s="530"/>
      <c r="CX6" s="530"/>
      <c r="CY6" s="530"/>
      <c r="CZ6" s="530"/>
      <c r="DA6" s="531"/>
      <c r="DB6" s="529">
        <v>80.7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6480</v>
      </c>
      <c r="BO7" s="384"/>
      <c r="BP7" s="384"/>
      <c r="BQ7" s="384"/>
      <c r="BR7" s="384"/>
      <c r="BS7" s="384"/>
      <c r="BT7" s="384"/>
      <c r="BU7" s="385"/>
      <c r="BV7" s="383">
        <v>9706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4764528</v>
      </c>
      <c r="CU7" s="384"/>
      <c r="CV7" s="384"/>
      <c r="CW7" s="384"/>
      <c r="CX7" s="384"/>
      <c r="CY7" s="384"/>
      <c r="CZ7" s="384"/>
      <c r="DA7" s="385"/>
      <c r="DB7" s="383">
        <v>4881429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334970</v>
      </c>
      <c r="BO8" s="384"/>
      <c r="BP8" s="384"/>
      <c r="BQ8" s="384"/>
      <c r="BR8" s="384"/>
      <c r="BS8" s="384"/>
      <c r="BT8" s="384"/>
      <c r="BU8" s="385"/>
      <c r="BV8" s="383">
        <v>332005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0.6</v>
      </c>
      <c r="CU8" s="493"/>
      <c r="CV8" s="493"/>
      <c r="CW8" s="493"/>
      <c r="CX8" s="493"/>
      <c r="CY8" s="493"/>
      <c r="CZ8" s="493"/>
      <c r="DA8" s="494"/>
      <c r="DB8" s="492">
        <v>0.6</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21532</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2965</v>
      </c>
      <c r="BO9" s="384"/>
      <c r="BP9" s="384"/>
      <c r="BQ9" s="384"/>
      <c r="BR9" s="384"/>
      <c r="BS9" s="384"/>
      <c r="BT9" s="384"/>
      <c r="BU9" s="385"/>
      <c r="BV9" s="383">
        <v>6778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11.7</v>
      </c>
      <c r="CU9" s="354"/>
      <c r="CV9" s="354"/>
      <c r="CW9" s="354"/>
      <c r="CX9" s="354"/>
      <c r="CY9" s="354"/>
      <c r="CZ9" s="354"/>
      <c r="DA9" s="355"/>
      <c r="DB9" s="353">
        <v>11.2</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22863</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2915</v>
      </c>
      <c r="BO10" s="384"/>
      <c r="BP10" s="384"/>
      <c r="BQ10" s="384"/>
      <c r="BR10" s="384"/>
      <c r="BS10" s="384"/>
      <c r="BT10" s="384"/>
      <c r="BU10" s="385"/>
      <c r="BV10" s="383">
        <v>1887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21178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20919</v>
      </c>
      <c r="S13" s="485"/>
      <c r="T13" s="485"/>
      <c r="U13" s="485"/>
      <c r="V13" s="486"/>
      <c r="W13" s="472" t="s">
        <v>124</v>
      </c>
      <c r="X13" s="396"/>
      <c r="Y13" s="396"/>
      <c r="Z13" s="396"/>
      <c r="AA13" s="396"/>
      <c r="AB13" s="397"/>
      <c r="AC13" s="359">
        <v>160</v>
      </c>
      <c r="AD13" s="360"/>
      <c r="AE13" s="360"/>
      <c r="AF13" s="360"/>
      <c r="AG13" s="361"/>
      <c r="AH13" s="359">
        <v>257</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5880</v>
      </c>
      <c r="BO13" s="384"/>
      <c r="BP13" s="384"/>
      <c r="BQ13" s="384"/>
      <c r="BR13" s="384"/>
      <c r="BS13" s="384"/>
      <c r="BT13" s="384"/>
      <c r="BU13" s="385"/>
      <c r="BV13" s="383">
        <v>8665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0.4</v>
      </c>
      <c r="CU13" s="354"/>
      <c r="CV13" s="354"/>
      <c r="CW13" s="354"/>
      <c r="CX13" s="354"/>
      <c r="CY13" s="354"/>
      <c r="CZ13" s="354"/>
      <c r="DA13" s="355"/>
      <c r="DB13" s="353">
        <v>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21470</v>
      </c>
      <c r="S14" s="485"/>
      <c r="T14" s="485"/>
      <c r="U14" s="485"/>
      <c r="V14" s="486"/>
      <c r="W14" s="487"/>
      <c r="X14" s="399"/>
      <c r="Y14" s="399"/>
      <c r="Z14" s="399"/>
      <c r="AA14" s="399"/>
      <c r="AB14" s="400"/>
      <c r="AC14" s="477">
        <v>1.6</v>
      </c>
      <c r="AD14" s="478"/>
      <c r="AE14" s="478"/>
      <c r="AF14" s="478"/>
      <c r="AG14" s="479"/>
      <c r="AH14" s="477">
        <v>2.2000000000000002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115.6</v>
      </c>
      <c r="CU14" s="456"/>
      <c r="CV14" s="456"/>
      <c r="CW14" s="456"/>
      <c r="CX14" s="456"/>
      <c r="CY14" s="456"/>
      <c r="CZ14" s="456"/>
      <c r="DA14" s="457"/>
      <c r="DB14" s="488">
        <v>95.1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21199</v>
      </c>
      <c r="S15" s="485"/>
      <c r="T15" s="485"/>
      <c r="U15" s="485"/>
      <c r="V15" s="486"/>
      <c r="W15" s="472" t="s">
        <v>131</v>
      </c>
      <c r="X15" s="396"/>
      <c r="Y15" s="396"/>
      <c r="Z15" s="396"/>
      <c r="AA15" s="396"/>
      <c r="AB15" s="397"/>
      <c r="AC15" s="359">
        <v>3994</v>
      </c>
      <c r="AD15" s="360"/>
      <c r="AE15" s="360"/>
      <c r="AF15" s="360"/>
      <c r="AG15" s="361"/>
      <c r="AH15" s="359">
        <v>4960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2239881</v>
      </c>
      <c r="BO15" s="379"/>
      <c r="BP15" s="379"/>
      <c r="BQ15" s="379"/>
      <c r="BR15" s="379"/>
      <c r="BS15" s="379"/>
      <c r="BT15" s="379"/>
      <c r="BU15" s="380"/>
      <c r="BV15" s="378">
        <v>2213641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39</v>
      </c>
      <c r="AD16" s="478"/>
      <c r="AE16" s="478"/>
      <c r="AF16" s="478"/>
      <c r="AG16" s="479"/>
      <c r="AH16" s="477">
        <v>42.7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3722151</v>
      </c>
      <c r="BO16" s="384"/>
      <c r="BP16" s="384"/>
      <c r="BQ16" s="384"/>
      <c r="BR16" s="384"/>
      <c r="BS16" s="384"/>
      <c r="BT16" s="384"/>
      <c r="BU16" s="385"/>
      <c r="BV16" s="383">
        <v>3747229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6076</v>
      </c>
      <c r="AD17" s="360"/>
      <c r="AE17" s="360"/>
      <c r="AF17" s="360"/>
      <c r="AG17" s="361"/>
      <c r="AH17" s="359">
        <v>6325</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2864169</v>
      </c>
      <c r="BO17" s="384"/>
      <c r="BP17" s="384"/>
      <c r="BQ17" s="384"/>
      <c r="BR17" s="384"/>
      <c r="BS17" s="384"/>
      <c r="BT17" s="384"/>
      <c r="BU17" s="385"/>
      <c r="BV17" s="383">
        <v>2901151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66.87</v>
      </c>
      <c r="M18" s="448"/>
      <c r="N18" s="448"/>
      <c r="O18" s="448"/>
      <c r="P18" s="448"/>
      <c r="Q18" s="448"/>
      <c r="R18" s="449"/>
      <c r="S18" s="449"/>
      <c r="T18" s="449"/>
      <c r="U18" s="449"/>
      <c r="V18" s="450"/>
      <c r="W18" s="464"/>
      <c r="X18" s="465"/>
      <c r="Y18" s="465"/>
      <c r="Z18" s="465"/>
      <c r="AA18" s="465"/>
      <c r="AB18" s="473"/>
      <c r="AC18" s="347">
        <v>59.4</v>
      </c>
      <c r="AD18" s="348"/>
      <c r="AE18" s="348"/>
      <c r="AF18" s="348"/>
      <c r="AG18" s="451"/>
      <c r="AH18" s="347">
        <v>54.5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3667860</v>
      </c>
      <c r="BO18" s="384"/>
      <c r="BP18" s="384"/>
      <c r="BQ18" s="384"/>
      <c r="BR18" s="384"/>
      <c r="BS18" s="384"/>
      <c r="BT18" s="384"/>
      <c r="BU18" s="385"/>
      <c r="BV18" s="383">
        <v>3590476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322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5584939</v>
      </c>
      <c r="BO19" s="384"/>
      <c r="BP19" s="384"/>
      <c r="BQ19" s="384"/>
      <c r="BR19" s="384"/>
      <c r="BS19" s="384"/>
      <c r="BT19" s="384"/>
      <c r="BU19" s="385"/>
      <c r="BV19" s="383">
        <v>5615610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8361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9427236</v>
      </c>
      <c r="BO23" s="384"/>
      <c r="BP23" s="384"/>
      <c r="BQ23" s="384"/>
      <c r="BR23" s="384"/>
      <c r="BS23" s="384"/>
      <c r="BT23" s="384"/>
      <c r="BU23" s="385"/>
      <c r="BV23" s="383">
        <v>8742648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7620</v>
      </c>
      <c r="R24" s="360"/>
      <c r="S24" s="360"/>
      <c r="T24" s="360"/>
      <c r="U24" s="360"/>
      <c r="V24" s="361"/>
      <c r="W24" s="425"/>
      <c r="X24" s="416"/>
      <c r="Y24" s="417"/>
      <c r="Z24" s="356" t="s">
        <v>155</v>
      </c>
      <c r="AA24" s="357"/>
      <c r="AB24" s="357"/>
      <c r="AC24" s="357"/>
      <c r="AD24" s="357"/>
      <c r="AE24" s="357"/>
      <c r="AF24" s="357"/>
      <c r="AG24" s="358"/>
      <c r="AH24" s="359">
        <v>174</v>
      </c>
      <c r="AI24" s="360"/>
      <c r="AJ24" s="360"/>
      <c r="AK24" s="360"/>
      <c r="AL24" s="361"/>
      <c r="AM24" s="359">
        <v>491028</v>
      </c>
      <c r="AN24" s="360"/>
      <c r="AO24" s="360"/>
      <c r="AP24" s="360"/>
      <c r="AQ24" s="360"/>
      <c r="AR24" s="361"/>
      <c r="AS24" s="359">
        <v>2822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6976023</v>
      </c>
      <c r="BO24" s="384"/>
      <c r="BP24" s="384"/>
      <c r="BQ24" s="384"/>
      <c r="BR24" s="384"/>
      <c r="BS24" s="384"/>
      <c r="BT24" s="384"/>
      <c r="BU24" s="385"/>
      <c r="BV24" s="383">
        <v>6526275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6270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2490836</v>
      </c>
      <c r="BO25" s="379"/>
      <c r="BP25" s="379"/>
      <c r="BQ25" s="379"/>
      <c r="BR25" s="379"/>
      <c r="BS25" s="379"/>
      <c r="BT25" s="379"/>
      <c r="BU25" s="380"/>
      <c r="BV25" s="378">
        <v>2562380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5430</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3280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2660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1009886</v>
      </c>
      <c r="BO28" s="379"/>
      <c r="BP28" s="379"/>
      <c r="BQ28" s="379"/>
      <c r="BR28" s="379"/>
      <c r="BS28" s="379"/>
      <c r="BT28" s="379"/>
      <c r="BU28" s="380"/>
      <c r="BV28" s="378">
        <v>1006971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11</v>
      </c>
      <c r="M29" s="360"/>
      <c r="N29" s="360"/>
      <c r="O29" s="360"/>
      <c r="P29" s="361"/>
      <c r="Q29" s="359">
        <v>2370</v>
      </c>
      <c r="R29" s="360"/>
      <c r="S29" s="360"/>
      <c r="T29" s="360"/>
      <c r="U29" s="360"/>
      <c r="V29" s="361"/>
      <c r="W29" s="426"/>
      <c r="X29" s="427"/>
      <c r="Y29" s="428"/>
      <c r="Z29" s="356" t="s">
        <v>171</v>
      </c>
      <c r="AA29" s="357"/>
      <c r="AB29" s="357"/>
      <c r="AC29" s="357"/>
      <c r="AD29" s="357"/>
      <c r="AE29" s="357"/>
      <c r="AF29" s="357"/>
      <c r="AG29" s="358"/>
      <c r="AH29" s="359">
        <v>174</v>
      </c>
      <c r="AI29" s="360"/>
      <c r="AJ29" s="360"/>
      <c r="AK29" s="360"/>
      <c r="AL29" s="361"/>
      <c r="AM29" s="359">
        <v>491028</v>
      </c>
      <c r="AN29" s="360"/>
      <c r="AO29" s="360"/>
      <c r="AP29" s="360"/>
      <c r="AQ29" s="360"/>
      <c r="AR29" s="361"/>
      <c r="AS29" s="359">
        <v>2822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69554</v>
      </c>
      <c r="BO29" s="384"/>
      <c r="BP29" s="384"/>
      <c r="BQ29" s="384"/>
      <c r="BR29" s="384"/>
      <c r="BS29" s="384"/>
      <c r="BT29" s="384"/>
      <c r="BU29" s="385"/>
      <c r="BV29" s="383">
        <v>69514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94.3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966505</v>
      </c>
      <c r="BO30" s="387"/>
      <c r="BP30" s="387"/>
      <c r="BQ30" s="387"/>
      <c r="BR30" s="387"/>
      <c r="BS30" s="387"/>
      <c r="BT30" s="387"/>
      <c r="BU30" s="388"/>
      <c r="BV30" s="386">
        <v>1264741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温泉事業特別会計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諏訪広域連合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下諏訪町土地開発公社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　（一般会計）</v>
      </c>
      <c r="BZ35" s="342"/>
      <c r="CA35" s="342"/>
      <c r="CB35" s="342"/>
      <c r="CC35" s="342"/>
      <c r="CD35" s="342"/>
      <c r="CE35" s="342"/>
      <c r="CF35" s="342"/>
      <c r="CG35" s="342"/>
      <c r="CH35" s="342"/>
      <c r="CI35" s="342"/>
      <c r="CJ35" s="342"/>
      <c r="CK35" s="342"/>
      <c r="CL35" s="342"/>
      <c r="CM35" s="342"/>
      <c r="CN35" s="165"/>
      <c r="CO35" s="343">
        <f t="shared" ref="CO35:CO43" si="3">IF(CQ35="","",CO34+1)</f>
        <v>21</v>
      </c>
      <c r="CP35" s="343"/>
      <c r="CQ35" s="342" t="str">
        <f>IF('各会計、関係団体の財政状況及び健全化判断比率'!BS8="","",'各会計、関係団体の財政状況及び健全化判断比率'!BS8)</f>
        <v>社団法人　下諏訪町地域開発公社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特別養護老人ホーム事業特別会計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　（救護施設八ヶ岳寮特別会計）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駐車場事業特別会計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　（介護保険特別会計）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交通災害共済事業特別会計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　（諏訪広域消防特別会計）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　（ふるさと市町村県基金事業特別会計）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長野県市町村自治振興組合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長野県後期高齢者医療広域連合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84" t="s">
        <v>24</v>
      </c>
      <c r="C41" s="1185"/>
      <c r="D41" s="81"/>
      <c r="E41" s="1186" t="s">
        <v>25</v>
      </c>
      <c r="F41" s="1186"/>
      <c r="G41" s="1186"/>
      <c r="H41" s="1187"/>
      <c r="I41" s="82">
        <v>6879</v>
      </c>
      <c r="J41" s="83">
        <v>7422</v>
      </c>
      <c r="K41" s="83">
        <v>8182</v>
      </c>
      <c r="L41" s="83">
        <v>8743</v>
      </c>
      <c r="M41" s="84">
        <v>9427</v>
      </c>
    </row>
    <row r="42" spans="2:13" ht="27.75" customHeight="1">
      <c r="B42" s="1174"/>
      <c r="C42" s="1175"/>
      <c r="D42" s="85"/>
      <c r="E42" s="1178" t="s">
        <v>26</v>
      </c>
      <c r="F42" s="1178"/>
      <c r="G42" s="1178"/>
      <c r="H42" s="1179"/>
      <c r="I42" s="86" t="s">
        <v>477</v>
      </c>
      <c r="J42" s="87" t="s">
        <v>477</v>
      </c>
      <c r="K42" s="87" t="s">
        <v>477</v>
      </c>
      <c r="L42" s="87" t="s">
        <v>477</v>
      </c>
      <c r="M42" s="88" t="s">
        <v>477</v>
      </c>
    </row>
    <row r="43" spans="2:13" ht="27.75" customHeight="1">
      <c r="B43" s="1174"/>
      <c r="C43" s="1175"/>
      <c r="D43" s="85"/>
      <c r="E43" s="1178" t="s">
        <v>27</v>
      </c>
      <c r="F43" s="1178"/>
      <c r="G43" s="1178"/>
      <c r="H43" s="1179"/>
      <c r="I43" s="86">
        <v>1685</v>
      </c>
      <c r="J43" s="87">
        <v>1402</v>
      </c>
      <c r="K43" s="87">
        <v>1175</v>
      </c>
      <c r="L43" s="87">
        <v>1016</v>
      </c>
      <c r="M43" s="88">
        <v>823</v>
      </c>
    </row>
    <row r="44" spans="2:13" ht="27.75" customHeight="1">
      <c r="B44" s="1174"/>
      <c r="C44" s="1175"/>
      <c r="D44" s="85"/>
      <c r="E44" s="1178" t="s">
        <v>28</v>
      </c>
      <c r="F44" s="1178"/>
      <c r="G44" s="1178"/>
      <c r="H44" s="1179"/>
      <c r="I44" s="86">
        <v>362</v>
      </c>
      <c r="J44" s="87">
        <v>363</v>
      </c>
      <c r="K44" s="87">
        <v>337</v>
      </c>
      <c r="L44" s="87">
        <v>356</v>
      </c>
      <c r="M44" s="88">
        <v>489</v>
      </c>
    </row>
    <row r="45" spans="2:13" ht="27.75" customHeight="1">
      <c r="B45" s="1174"/>
      <c r="C45" s="1175"/>
      <c r="D45" s="85"/>
      <c r="E45" s="1178" t="s">
        <v>29</v>
      </c>
      <c r="F45" s="1178"/>
      <c r="G45" s="1178"/>
      <c r="H45" s="1179"/>
      <c r="I45" s="86">
        <v>1701</v>
      </c>
      <c r="J45" s="87">
        <v>1649</v>
      </c>
      <c r="K45" s="87">
        <v>1644</v>
      </c>
      <c r="L45" s="87">
        <v>1651</v>
      </c>
      <c r="M45" s="88">
        <v>1689</v>
      </c>
    </row>
    <row r="46" spans="2:13" ht="27.75" customHeight="1">
      <c r="B46" s="1174"/>
      <c r="C46" s="1175"/>
      <c r="D46" s="85"/>
      <c r="E46" s="1178" t="s">
        <v>30</v>
      </c>
      <c r="F46" s="1178"/>
      <c r="G46" s="1178"/>
      <c r="H46" s="1179"/>
      <c r="I46" s="86">
        <v>2900</v>
      </c>
      <c r="J46" s="87">
        <v>3136</v>
      </c>
      <c r="K46" s="87">
        <v>2431</v>
      </c>
      <c r="L46" s="87">
        <v>2184</v>
      </c>
      <c r="M46" s="88">
        <v>2120</v>
      </c>
    </row>
    <row r="47" spans="2:13" ht="27.75" customHeight="1">
      <c r="B47" s="1174"/>
      <c r="C47" s="1175"/>
      <c r="D47" s="85"/>
      <c r="E47" s="1178" t="s">
        <v>31</v>
      </c>
      <c r="F47" s="1178"/>
      <c r="G47" s="1178"/>
      <c r="H47" s="1179"/>
      <c r="I47" s="86" t="s">
        <v>477</v>
      </c>
      <c r="J47" s="87" t="s">
        <v>477</v>
      </c>
      <c r="K47" s="87" t="s">
        <v>477</v>
      </c>
      <c r="L47" s="87" t="s">
        <v>477</v>
      </c>
      <c r="M47" s="88" t="s">
        <v>477</v>
      </c>
    </row>
    <row r="48" spans="2:13" ht="27.75" customHeight="1">
      <c r="B48" s="1176"/>
      <c r="C48" s="1177"/>
      <c r="D48" s="85"/>
      <c r="E48" s="1178" t="s">
        <v>32</v>
      </c>
      <c r="F48" s="1178"/>
      <c r="G48" s="1178"/>
      <c r="H48" s="1179"/>
      <c r="I48" s="86" t="s">
        <v>477</v>
      </c>
      <c r="J48" s="87" t="s">
        <v>477</v>
      </c>
      <c r="K48" s="87" t="s">
        <v>477</v>
      </c>
      <c r="L48" s="87" t="s">
        <v>477</v>
      </c>
      <c r="M48" s="88" t="s">
        <v>477</v>
      </c>
    </row>
    <row r="49" spans="2:13" ht="27.75" customHeight="1">
      <c r="B49" s="1172" t="s">
        <v>33</v>
      </c>
      <c r="C49" s="1173"/>
      <c r="D49" s="89"/>
      <c r="E49" s="1178" t="s">
        <v>34</v>
      </c>
      <c r="F49" s="1178"/>
      <c r="G49" s="1178"/>
      <c r="H49" s="1179"/>
      <c r="I49" s="86">
        <v>2172</v>
      </c>
      <c r="J49" s="87">
        <v>2421</v>
      </c>
      <c r="K49" s="87">
        <v>2412</v>
      </c>
      <c r="L49" s="87">
        <v>2515</v>
      </c>
      <c r="M49" s="88">
        <v>2213</v>
      </c>
    </row>
    <row r="50" spans="2:13" ht="27.75" customHeight="1">
      <c r="B50" s="1174"/>
      <c r="C50" s="1175"/>
      <c r="D50" s="85"/>
      <c r="E50" s="1178" t="s">
        <v>35</v>
      </c>
      <c r="F50" s="1178"/>
      <c r="G50" s="1178"/>
      <c r="H50" s="1179"/>
      <c r="I50" s="86">
        <v>1020</v>
      </c>
      <c r="J50" s="87">
        <v>940</v>
      </c>
      <c r="K50" s="87">
        <v>857</v>
      </c>
      <c r="L50" s="87">
        <v>862</v>
      </c>
      <c r="M50" s="88">
        <v>779</v>
      </c>
    </row>
    <row r="51" spans="2:13" ht="27.75" customHeight="1">
      <c r="B51" s="1176"/>
      <c r="C51" s="1177"/>
      <c r="D51" s="85"/>
      <c r="E51" s="1178" t="s">
        <v>36</v>
      </c>
      <c r="F51" s="1178"/>
      <c r="G51" s="1178"/>
      <c r="H51" s="1179"/>
      <c r="I51" s="86">
        <v>6852</v>
      </c>
      <c r="J51" s="87">
        <v>6810</v>
      </c>
      <c r="K51" s="87">
        <v>6801</v>
      </c>
      <c r="L51" s="87">
        <v>6583</v>
      </c>
      <c r="M51" s="88">
        <v>6871</v>
      </c>
    </row>
    <row r="52" spans="2:13" ht="27.75" customHeight="1" thickBot="1">
      <c r="B52" s="1180" t="s">
        <v>37</v>
      </c>
      <c r="C52" s="1181"/>
      <c r="D52" s="90"/>
      <c r="E52" s="1182" t="s">
        <v>38</v>
      </c>
      <c r="F52" s="1182"/>
      <c r="G52" s="1182"/>
      <c r="H52" s="1183"/>
      <c r="I52" s="91">
        <v>3483</v>
      </c>
      <c r="J52" s="92">
        <v>3800</v>
      </c>
      <c r="K52" s="92">
        <v>3698</v>
      </c>
      <c r="L52" s="92">
        <v>3989</v>
      </c>
      <c r="M52" s="93">
        <v>4686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58927</v>
      </c>
      <c r="E3" s="116"/>
      <c r="F3" s="117">
        <v>59338</v>
      </c>
      <c r="G3" s="118"/>
      <c r="H3" s="119"/>
    </row>
    <row r="4" spans="1:8">
      <c r="A4" s="120"/>
      <c r="B4" s="121"/>
      <c r="C4" s="122"/>
      <c r="D4" s="123">
        <v>22905</v>
      </c>
      <c r="E4" s="124"/>
      <c r="F4" s="125">
        <v>34073</v>
      </c>
      <c r="G4" s="126"/>
      <c r="H4" s="127"/>
    </row>
    <row r="5" spans="1:8">
      <c r="A5" s="108" t="s">
        <v>510</v>
      </c>
      <c r="B5" s="113"/>
      <c r="C5" s="114"/>
      <c r="D5" s="115">
        <v>88398</v>
      </c>
      <c r="E5" s="116"/>
      <c r="F5" s="117">
        <v>42839</v>
      </c>
      <c r="G5" s="118"/>
      <c r="H5" s="119"/>
    </row>
    <row r="6" spans="1:8">
      <c r="A6" s="120"/>
      <c r="B6" s="121"/>
      <c r="C6" s="122"/>
      <c r="D6" s="123">
        <v>19528</v>
      </c>
      <c r="E6" s="124"/>
      <c r="F6" s="125">
        <v>22027</v>
      </c>
      <c r="G6" s="126"/>
      <c r="H6" s="127"/>
    </row>
    <row r="7" spans="1:8">
      <c r="A7" s="108" t="s">
        <v>511</v>
      </c>
      <c r="B7" s="113"/>
      <c r="C7" s="114"/>
      <c r="D7" s="115">
        <v>88701</v>
      </c>
      <c r="E7" s="116"/>
      <c r="F7" s="117">
        <v>46819</v>
      </c>
      <c r="G7" s="118"/>
      <c r="H7" s="119"/>
    </row>
    <row r="8" spans="1:8">
      <c r="A8" s="120"/>
      <c r="B8" s="121"/>
      <c r="C8" s="122"/>
      <c r="D8" s="123">
        <v>53667</v>
      </c>
      <c r="E8" s="124"/>
      <c r="F8" s="125">
        <v>24121</v>
      </c>
      <c r="G8" s="126"/>
      <c r="H8" s="127"/>
    </row>
    <row r="9" spans="1:8">
      <c r="A9" s="108" t="s">
        <v>512</v>
      </c>
      <c r="B9" s="113"/>
      <c r="C9" s="114"/>
      <c r="D9" s="115">
        <v>78845</v>
      </c>
      <c r="E9" s="116"/>
      <c r="F9" s="117">
        <v>53270</v>
      </c>
      <c r="G9" s="118"/>
      <c r="H9" s="119"/>
    </row>
    <row r="10" spans="1:8">
      <c r="A10" s="120"/>
      <c r="B10" s="121"/>
      <c r="C10" s="122"/>
      <c r="D10" s="123">
        <v>54940</v>
      </c>
      <c r="E10" s="124"/>
      <c r="F10" s="125">
        <v>24316</v>
      </c>
      <c r="G10" s="126"/>
      <c r="H10" s="127"/>
    </row>
    <row r="11" spans="1:8">
      <c r="A11" s="108" t="s">
        <v>513</v>
      </c>
      <c r="B11" s="113"/>
      <c r="C11" s="114"/>
      <c r="D11" s="115">
        <v>100468</v>
      </c>
      <c r="E11" s="116"/>
      <c r="F11" s="117">
        <v>53292</v>
      </c>
      <c r="G11" s="118"/>
      <c r="H11" s="119"/>
    </row>
    <row r="12" spans="1:8">
      <c r="A12" s="120"/>
      <c r="B12" s="121"/>
      <c r="C12" s="128"/>
      <c r="D12" s="123">
        <v>85979</v>
      </c>
      <c r="E12" s="124"/>
      <c r="F12" s="125">
        <v>28900</v>
      </c>
      <c r="G12" s="126"/>
      <c r="H12" s="127"/>
    </row>
    <row r="13" spans="1:8">
      <c r="A13" s="108"/>
      <c r="B13" s="113"/>
      <c r="C13" s="129"/>
      <c r="D13" s="130">
        <v>83068</v>
      </c>
      <c r="E13" s="131"/>
      <c r="F13" s="132">
        <v>51112</v>
      </c>
      <c r="G13" s="133"/>
      <c r="H13" s="119"/>
    </row>
    <row r="14" spans="1:8">
      <c r="A14" s="120"/>
      <c r="B14" s="121"/>
      <c r="C14" s="122"/>
      <c r="D14" s="123">
        <v>47404</v>
      </c>
      <c r="E14" s="124"/>
      <c r="F14" s="125">
        <v>26687</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6.27</v>
      </c>
      <c r="C19" s="134">
        <f>ROUND(VALUE(SUBSTITUTE(実質収支比率等に係る経年分析!G$48,"▲","-")),2)</f>
        <v>6.5</v>
      </c>
      <c r="D19" s="134">
        <f>ROUND(VALUE(SUBSTITUTE(実質収支比率等に係る経年分析!H$48,"▲","-")),2)</f>
        <v>6.7</v>
      </c>
      <c r="E19" s="134">
        <f>ROUND(VALUE(SUBSTITUTE(実質収支比率等に係る経年分析!I$48,"▲","-")),2)</f>
        <v>6.8</v>
      </c>
      <c r="F19" s="134">
        <f>ROUND(VALUE(SUBSTITUTE(実質収支比率等に係る経年分析!J$48,"▲","-")),2)</f>
        <v>7.03</v>
      </c>
    </row>
    <row r="20" spans="1:11">
      <c r="A20" s="134" t="s">
        <v>43</v>
      </c>
      <c r="B20" s="134">
        <f>ROUND(VALUE(SUBSTITUTE(実質収支比率等に係る経年分析!F$47,"▲","-")),2)</f>
        <v>13.33</v>
      </c>
      <c r="C20" s="134">
        <f>ROUND(VALUE(SUBSTITUTE(実質収支比率等に係る経年分析!G$47,"▲","-")),2)</f>
        <v>18.63</v>
      </c>
      <c r="D20" s="134">
        <f>ROUND(VALUE(SUBSTITUTE(実質収支比率等に係る経年分析!H$47,"▲","-")),2)</f>
        <v>20.7</v>
      </c>
      <c r="E20" s="134">
        <f>ROUND(VALUE(SUBSTITUTE(実質収支比率等に係る経年分析!I$47,"▲","-")),2)</f>
        <v>20.63</v>
      </c>
      <c r="F20" s="134">
        <f>ROUND(VALUE(SUBSTITUTE(実質収支比率等に係る経年分析!J$47,"▲","-")),2)</f>
        <v>21.2</v>
      </c>
    </row>
    <row r="21" spans="1:11">
      <c r="A21" s="134" t="s">
        <v>44</v>
      </c>
      <c r="B21" s="134">
        <f>IF(ISNUMBER(VALUE(SUBSTITUTE(実質収支比率等に係る経年分析!F$49,"▲","-"))),ROUND(VALUE(SUBSTITUTE(実質収支比率等に係る経年分析!F$49,"▲","-")),2),NA())</f>
        <v>6.71</v>
      </c>
      <c r="C21" s="134">
        <f>IF(ISNUMBER(VALUE(SUBSTITUTE(実質収支比率等に係る経年分析!G$49,"▲","-"))),ROUND(VALUE(SUBSTITUTE(実質収支比率等に係る経年分析!G$49,"▲","-")),2),NA())</f>
        <v>5.36</v>
      </c>
      <c r="D21" s="134">
        <f>IF(ISNUMBER(VALUE(SUBSTITUTE(実質収支比率等に係る経年分析!H$49,"▲","-"))),ROUND(VALUE(SUBSTITUTE(実質収支比率等に係る経年分析!H$49,"▲","-")),2),NA())</f>
        <v>2.29</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0.12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温泉事業特別会計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交通災害共済事業特別会計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8.9499999999999993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911</v>
      </c>
      <c r="E42" s="136"/>
      <c r="F42" s="136"/>
      <c r="G42" s="136">
        <f>'実質公債費比率（分子）の構造'!L$52</f>
        <v>914</v>
      </c>
      <c r="H42" s="136"/>
      <c r="I42" s="136"/>
      <c r="J42" s="136">
        <f>'実質公債費比率（分子）の構造'!M$52</f>
        <v>877</v>
      </c>
      <c r="K42" s="136"/>
      <c r="L42" s="136"/>
      <c r="M42" s="136">
        <f>'実質公債費比率（分子）の構造'!N$52</f>
        <v>837</v>
      </c>
      <c r="N42" s="136"/>
      <c r="O42" s="136"/>
      <c r="P42" s="136">
        <f>'実質公債費比率（分子）の構造'!O$52</f>
        <v>818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28</v>
      </c>
      <c r="C45" s="136"/>
      <c r="D45" s="136"/>
      <c r="E45" s="136">
        <f>'実質公債費比率（分子）の構造'!L$49</f>
        <v>29</v>
      </c>
      <c r="F45" s="136"/>
      <c r="G45" s="136"/>
      <c r="H45" s="136">
        <f>'実質公債費比率（分子）の構造'!M$49</f>
        <v>34</v>
      </c>
      <c r="I45" s="136"/>
      <c r="J45" s="136"/>
      <c r="K45" s="136">
        <f>'実質公債費比率（分子）の構造'!N$49</f>
        <v>52</v>
      </c>
      <c r="L45" s="136"/>
      <c r="M45" s="136"/>
      <c r="N45" s="136">
        <f>'実質公債費比率（分子）の構造'!O$49</f>
        <v>52</v>
      </c>
      <c r="O45" s="136"/>
      <c r="P45" s="136"/>
    </row>
    <row r="46" spans="1:16">
      <c r="A46" s="136" t="s">
        <v>55</v>
      </c>
      <c r="B46" s="136">
        <f>'実質公債費比率（分子）の構造'!K$48</f>
        <v>229</v>
      </c>
      <c r="C46" s="136"/>
      <c r="D46" s="136"/>
      <c r="E46" s="136">
        <f>'実質公債費比率（分子）の構造'!L$48</f>
        <v>211</v>
      </c>
      <c r="F46" s="136"/>
      <c r="G46" s="136"/>
      <c r="H46" s="136">
        <f>'実質公債費比率（分子）の構造'!M$48</f>
        <v>193</v>
      </c>
      <c r="I46" s="136"/>
      <c r="J46" s="136"/>
      <c r="K46" s="136">
        <f>'実質公債費比率（分子）の構造'!N$48</f>
        <v>138</v>
      </c>
      <c r="L46" s="136"/>
      <c r="M46" s="136"/>
      <c r="N46" s="136">
        <f>'実質公債費比率（分子）の構造'!O$48</f>
        <v>99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920</v>
      </c>
      <c r="C49" s="136"/>
      <c r="D49" s="136"/>
      <c r="E49" s="136">
        <f>'実質公債費比率（分子）の構造'!L$45</f>
        <v>869</v>
      </c>
      <c r="F49" s="136"/>
      <c r="G49" s="136"/>
      <c r="H49" s="136">
        <f>'実質公債費比率（分子）の構造'!M$45</f>
        <v>730</v>
      </c>
      <c r="I49" s="136"/>
      <c r="J49" s="136"/>
      <c r="K49" s="136">
        <f>'実質公債費比率（分子）の構造'!N$45</f>
        <v>631</v>
      </c>
      <c r="L49" s="136"/>
      <c r="M49" s="136"/>
      <c r="N49" s="136">
        <f>'実質公債費比率（分子）の構造'!O$45</f>
        <v>655</v>
      </c>
      <c r="O49" s="136"/>
      <c r="P49" s="136"/>
    </row>
    <row r="50" spans="1:16">
      <c r="A50" s="136" t="s">
        <v>59</v>
      </c>
      <c r="B50" s="136" t="e">
        <f>NA()</f>
        <v>#N/A</v>
      </c>
      <c r="C50" s="136">
        <f>IF(ISNUMBER('実質公債費比率（分子）の構造'!K$53),'実質公債費比率（分子）の構造'!K$53,NA())</f>
        <v>266</v>
      </c>
      <c r="D50" s="136" t="e">
        <f>NA()</f>
        <v>#N/A</v>
      </c>
      <c r="E50" s="136" t="e">
        <f>NA()</f>
        <v>#N/A</v>
      </c>
      <c r="F50" s="136">
        <f>IF(ISNUMBER('実質公債費比率（分子）の構造'!L$53),'実質公債費比率（分子）の構造'!L$53,NA())</f>
        <v>195</v>
      </c>
      <c r="G50" s="136" t="e">
        <f>NA()</f>
        <v>#N/A</v>
      </c>
      <c r="H50" s="136" t="e">
        <f>NA()</f>
        <v>#N/A</v>
      </c>
      <c r="I50" s="136">
        <f>IF(ISNUMBER('実質公債費比率（分子）の構造'!M$53),'実質公債費比率（分子）の構造'!M$53,NA())</f>
        <v>80</v>
      </c>
      <c r="J50" s="136" t="e">
        <f>NA()</f>
        <v>#N/A</v>
      </c>
      <c r="K50" s="136" t="e">
        <f>NA()</f>
        <v>#N/A</v>
      </c>
      <c r="L50" s="136">
        <f>IF(ISNUMBER('実質公債費比率（分子）の構造'!N$53),'実質公債費比率（分子）の構造'!N$53,NA())</f>
        <v>-16</v>
      </c>
      <c r="M50" s="136" t="e">
        <f>NA()</f>
        <v>#N/A</v>
      </c>
      <c r="N50" s="136" t="e">
        <f>NA()</f>
        <v>#N/A</v>
      </c>
      <c r="O50" s="136">
        <f>IF(ISNUMBER('実質公債費比率（分子）の構造'!O$53),'実質公債費比率（分子）の構造'!O$53,NA())</f>
        <v>-12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6852</v>
      </c>
      <c r="E56" s="135"/>
      <c r="F56" s="135"/>
      <c r="G56" s="135">
        <f>'将来負担比率（分子）の構造'!J$51</f>
        <v>6810</v>
      </c>
      <c r="H56" s="135"/>
      <c r="I56" s="135"/>
      <c r="J56" s="135">
        <f>'将来負担比率（分子）の構造'!K$51</f>
        <v>6801</v>
      </c>
      <c r="K56" s="135"/>
      <c r="L56" s="135"/>
      <c r="M56" s="135">
        <f>'将来負担比率（分子）の構造'!L$51</f>
        <v>6583</v>
      </c>
      <c r="N56" s="135"/>
      <c r="O56" s="135"/>
      <c r="P56" s="135">
        <f>'将来負担比率（分子）の構造'!M$51</f>
        <v>6871</v>
      </c>
    </row>
    <row r="57" spans="1:16">
      <c r="A57" s="135" t="s">
        <v>35</v>
      </c>
      <c r="B57" s="135"/>
      <c r="C57" s="135"/>
      <c r="D57" s="135">
        <f>'将来負担比率（分子）の構造'!I$50</f>
        <v>1020</v>
      </c>
      <c r="E57" s="135"/>
      <c r="F57" s="135"/>
      <c r="G57" s="135">
        <f>'将来負担比率（分子）の構造'!J$50</f>
        <v>940</v>
      </c>
      <c r="H57" s="135"/>
      <c r="I57" s="135"/>
      <c r="J57" s="135">
        <f>'将来負担比率（分子）の構造'!K$50</f>
        <v>857</v>
      </c>
      <c r="K57" s="135"/>
      <c r="L57" s="135"/>
      <c r="M57" s="135">
        <f>'将来負担比率（分子）の構造'!L$50</f>
        <v>862</v>
      </c>
      <c r="N57" s="135"/>
      <c r="O57" s="135"/>
      <c r="P57" s="135">
        <f>'将来負担比率（分子）の構造'!M$50</f>
        <v>779</v>
      </c>
    </row>
    <row r="58" spans="1:16">
      <c r="A58" s="135" t="s">
        <v>34</v>
      </c>
      <c r="B58" s="135"/>
      <c r="C58" s="135"/>
      <c r="D58" s="135">
        <f>'将来負担比率（分子）の構造'!I$49</f>
        <v>2172</v>
      </c>
      <c r="E58" s="135"/>
      <c r="F58" s="135"/>
      <c r="G58" s="135">
        <f>'将来負担比率（分子）の構造'!J$49</f>
        <v>2421</v>
      </c>
      <c r="H58" s="135"/>
      <c r="I58" s="135"/>
      <c r="J58" s="135">
        <f>'将来負担比率（分子）の構造'!K$49</f>
        <v>2412</v>
      </c>
      <c r="K58" s="135"/>
      <c r="L58" s="135"/>
      <c r="M58" s="135">
        <f>'将来負担比率（分子）の構造'!L$49</f>
        <v>2515</v>
      </c>
      <c r="N58" s="135"/>
      <c r="O58" s="135"/>
      <c r="P58" s="135">
        <f>'将来負担比率（分子）の構造'!M$49</f>
        <v>2213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2900</v>
      </c>
      <c r="C61" s="135"/>
      <c r="D61" s="135"/>
      <c r="E61" s="135">
        <f>'将来負担比率（分子）の構造'!J$46</f>
        <v>3136</v>
      </c>
      <c r="F61" s="135"/>
      <c r="G61" s="135"/>
      <c r="H61" s="135">
        <f>'将来負担比率（分子）の構造'!K$46</f>
        <v>2431</v>
      </c>
      <c r="I61" s="135"/>
      <c r="J61" s="135"/>
      <c r="K61" s="135">
        <f>'将来負担比率（分子）の構造'!L$46</f>
        <v>2184</v>
      </c>
      <c r="L61" s="135"/>
      <c r="M61" s="135"/>
      <c r="N61" s="135">
        <f>'将来負担比率（分子）の構造'!M$46</f>
        <v>2120</v>
      </c>
      <c r="O61" s="135"/>
      <c r="P61" s="135"/>
    </row>
    <row r="62" spans="1:16">
      <c r="A62" s="135" t="s">
        <v>29</v>
      </c>
      <c r="B62" s="135">
        <f>'将来負担比率（分子）の構造'!I$45</f>
        <v>1701</v>
      </c>
      <c r="C62" s="135"/>
      <c r="D62" s="135"/>
      <c r="E62" s="135">
        <f>'将来負担比率（分子）の構造'!J$45</f>
        <v>1649</v>
      </c>
      <c r="F62" s="135"/>
      <c r="G62" s="135"/>
      <c r="H62" s="135">
        <f>'将来負担比率（分子）の構造'!K$45</f>
        <v>1644</v>
      </c>
      <c r="I62" s="135"/>
      <c r="J62" s="135"/>
      <c r="K62" s="135">
        <f>'将来負担比率（分子）の構造'!L$45</f>
        <v>1651</v>
      </c>
      <c r="L62" s="135"/>
      <c r="M62" s="135"/>
      <c r="N62" s="135">
        <f>'将来負担比率（分子）の構造'!M$45</f>
        <v>1689</v>
      </c>
      <c r="O62" s="135"/>
      <c r="P62" s="135"/>
    </row>
    <row r="63" spans="1:16">
      <c r="A63" s="135" t="s">
        <v>28</v>
      </c>
      <c r="B63" s="135">
        <f>'将来負担比率（分子）の構造'!I$44</f>
        <v>362</v>
      </c>
      <c r="C63" s="135"/>
      <c r="D63" s="135"/>
      <c r="E63" s="135">
        <f>'将来負担比率（分子）の構造'!J$44</f>
        <v>363</v>
      </c>
      <c r="F63" s="135"/>
      <c r="G63" s="135"/>
      <c r="H63" s="135">
        <f>'将来負担比率（分子）の構造'!K$44</f>
        <v>337</v>
      </c>
      <c r="I63" s="135"/>
      <c r="J63" s="135"/>
      <c r="K63" s="135">
        <f>'将来負担比率（分子）の構造'!L$44</f>
        <v>356</v>
      </c>
      <c r="L63" s="135"/>
      <c r="M63" s="135"/>
      <c r="N63" s="135">
        <f>'将来負担比率（分子）の構造'!M$44</f>
        <v>489</v>
      </c>
      <c r="O63" s="135"/>
      <c r="P63" s="135"/>
    </row>
    <row r="64" spans="1:16">
      <c r="A64" s="135" t="s">
        <v>27</v>
      </c>
      <c r="B64" s="135">
        <f>'将来負担比率（分子）の構造'!I$43</f>
        <v>1685</v>
      </c>
      <c r="C64" s="135"/>
      <c r="D64" s="135"/>
      <c r="E64" s="135">
        <f>'将来負担比率（分子）の構造'!J$43</f>
        <v>1402</v>
      </c>
      <c r="F64" s="135"/>
      <c r="G64" s="135"/>
      <c r="H64" s="135">
        <f>'将来負担比率（分子）の構造'!K$43</f>
        <v>1175</v>
      </c>
      <c r="I64" s="135"/>
      <c r="J64" s="135"/>
      <c r="K64" s="135">
        <f>'将来負担比率（分子）の構造'!L$43</f>
        <v>1016</v>
      </c>
      <c r="L64" s="135"/>
      <c r="M64" s="135"/>
      <c r="N64" s="135">
        <f>'将来負担比率（分子）の構造'!M$43</f>
        <v>823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6879</v>
      </c>
      <c r="C66" s="135"/>
      <c r="D66" s="135"/>
      <c r="E66" s="135">
        <f>'将来負担比率（分子）の構造'!J$41</f>
        <v>7422</v>
      </c>
      <c r="F66" s="135"/>
      <c r="G66" s="135"/>
      <c r="H66" s="135">
        <f>'将来負担比率（分子）の構造'!K$41</f>
        <v>8182</v>
      </c>
      <c r="I66" s="135"/>
      <c r="J66" s="135"/>
      <c r="K66" s="135">
        <f>'将来負担比率（分子）の構造'!L$41</f>
        <v>8743</v>
      </c>
      <c r="L66" s="135"/>
      <c r="M66" s="135"/>
      <c r="N66" s="135">
        <f>'将来負担比率（分子）の構造'!M$41</f>
        <v>9427</v>
      </c>
      <c r="O66" s="135"/>
      <c r="P66" s="135"/>
    </row>
    <row r="67" spans="1:16">
      <c r="A67" s="135" t="s">
        <v>63</v>
      </c>
      <c r="B67" s="135" t="e">
        <f>NA()</f>
        <v>#N/A</v>
      </c>
      <c r="C67" s="135">
        <f>IF(ISNUMBER('将来負担比率（分子）の構造'!I$52), IF('将来負担比率（分子）の構造'!I$52 &lt; 0, 0, '将来負担比率（分子）の構造'!I$52), NA())</f>
        <v>3483</v>
      </c>
      <c r="D67" s="135" t="e">
        <f>NA()</f>
        <v>#N/A</v>
      </c>
      <c r="E67" s="135" t="e">
        <f>NA()</f>
        <v>#N/A</v>
      </c>
      <c r="F67" s="135">
        <f>IF(ISNUMBER('将来負担比率（分子）の構造'!J$52), IF('将来負担比率（分子）の構造'!J$52 &lt; 0, 0, '将来負担比率（分子）の構造'!J$52), NA())</f>
        <v>3800</v>
      </c>
      <c r="G67" s="135" t="e">
        <f>NA()</f>
        <v>#N/A</v>
      </c>
      <c r="H67" s="135" t="e">
        <f>NA()</f>
        <v>#N/A</v>
      </c>
      <c r="I67" s="135">
        <f>IF(ISNUMBER('将来負担比率（分子）の構造'!K$52), IF('将来負担比率（分子）の構造'!K$52 &lt; 0, 0, '将来負担比率（分子）の構造'!K$52), NA())</f>
        <v>3698</v>
      </c>
      <c r="J67" s="135" t="e">
        <f>NA()</f>
        <v>#N/A</v>
      </c>
      <c r="K67" s="135" t="e">
        <f>NA()</f>
        <v>#N/A</v>
      </c>
      <c r="L67" s="135">
        <f>IF(ISNUMBER('将来負担比率（分子）の構造'!L$52), IF('将来負担比率（分子）の構造'!L$52 &lt; 0, 0, '将来負担比率（分子）の構造'!L$52), NA())</f>
        <v>3989</v>
      </c>
      <c r="M67" s="135" t="e">
        <f>NA()</f>
        <v>#N/A</v>
      </c>
      <c r="N67" s="135" t="e">
        <f>NA()</f>
        <v>#N/A</v>
      </c>
      <c r="O67" s="135">
        <f>IF(ISNUMBER('将来負担比率（分子）の構造'!M$52), IF('将来負担比率（分子）の構造'!M$52 &lt; 0, 0, '将来負担比率（分子）の構造'!M$52), NA())</f>
        <v>4686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2686137</v>
      </c>
      <c r="S5" s="639"/>
      <c r="T5" s="639"/>
      <c r="U5" s="639"/>
      <c r="V5" s="639"/>
      <c r="W5" s="639"/>
      <c r="X5" s="639"/>
      <c r="Y5" s="686"/>
      <c r="Z5" s="699">
        <v>29.7</v>
      </c>
      <c r="AA5" s="699"/>
      <c r="AB5" s="699"/>
      <c r="AC5" s="699"/>
      <c r="AD5" s="700">
        <v>2534047</v>
      </c>
      <c r="AE5" s="700"/>
      <c r="AF5" s="700"/>
      <c r="AG5" s="700"/>
      <c r="AH5" s="700"/>
      <c r="AI5" s="700"/>
      <c r="AJ5" s="700"/>
      <c r="AK5" s="700"/>
      <c r="AL5" s="687">
        <v>57.4</v>
      </c>
      <c r="AM5" s="656"/>
      <c r="AN5" s="656"/>
      <c r="AO5" s="688"/>
      <c r="AP5" s="675" t="s">
        <v>209</v>
      </c>
      <c r="AQ5" s="676"/>
      <c r="AR5" s="676"/>
      <c r="AS5" s="676"/>
      <c r="AT5" s="676"/>
      <c r="AU5" s="676"/>
      <c r="AV5" s="676"/>
      <c r="AW5" s="676"/>
      <c r="AX5" s="676"/>
      <c r="AY5" s="676"/>
      <c r="AZ5" s="676"/>
      <c r="BA5" s="676"/>
      <c r="BB5" s="676"/>
      <c r="BC5" s="676"/>
      <c r="BD5" s="676"/>
      <c r="BE5" s="676"/>
      <c r="BF5" s="677"/>
      <c r="BG5" s="588">
        <v>2528650</v>
      </c>
      <c r="BH5" s="589"/>
      <c r="BI5" s="589"/>
      <c r="BJ5" s="589"/>
      <c r="BK5" s="589"/>
      <c r="BL5" s="589"/>
      <c r="BM5" s="589"/>
      <c r="BN5" s="590"/>
      <c r="BO5" s="641">
        <v>94.1</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52227</v>
      </c>
      <c r="S6" s="589"/>
      <c r="T6" s="589"/>
      <c r="U6" s="589"/>
      <c r="V6" s="589"/>
      <c r="W6" s="589"/>
      <c r="X6" s="589"/>
      <c r="Y6" s="590"/>
      <c r="Z6" s="641">
        <v>0.6</v>
      </c>
      <c r="AA6" s="641"/>
      <c r="AB6" s="641"/>
      <c r="AC6" s="641"/>
      <c r="AD6" s="642">
        <v>52227</v>
      </c>
      <c r="AE6" s="642"/>
      <c r="AF6" s="642"/>
      <c r="AG6" s="642"/>
      <c r="AH6" s="642"/>
      <c r="AI6" s="642"/>
      <c r="AJ6" s="642"/>
      <c r="AK6" s="642"/>
      <c r="AL6" s="611">
        <v>1.2</v>
      </c>
      <c r="AM6" s="643"/>
      <c r="AN6" s="643"/>
      <c r="AO6" s="644"/>
      <c r="AP6" s="585" t="s">
        <v>215</v>
      </c>
      <c r="AQ6" s="586"/>
      <c r="AR6" s="586"/>
      <c r="AS6" s="586"/>
      <c r="AT6" s="586"/>
      <c r="AU6" s="586"/>
      <c r="AV6" s="586"/>
      <c r="AW6" s="586"/>
      <c r="AX6" s="586"/>
      <c r="AY6" s="586"/>
      <c r="AZ6" s="586"/>
      <c r="BA6" s="586"/>
      <c r="BB6" s="586"/>
      <c r="BC6" s="586"/>
      <c r="BD6" s="586"/>
      <c r="BE6" s="586"/>
      <c r="BF6" s="587"/>
      <c r="BG6" s="588">
        <v>2528650</v>
      </c>
      <c r="BH6" s="589"/>
      <c r="BI6" s="589"/>
      <c r="BJ6" s="589"/>
      <c r="BK6" s="589"/>
      <c r="BL6" s="589"/>
      <c r="BM6" s="589"/>
      <c r="BN6" s="590"/>
      <c r="BO6" s="641">
        <v>94.1</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97518</v>
      </c>
      <c r="CS6" s="589"/>
      <c r="CT6" s="589"/>
      <c r="CU6" s="589"/>
      <c r="CV6" s="589"/>
      <c r="CW6" s="589"/>
      <c r="CX6" s="589"/>
      <c r="CY6" s="590"/>
      <c r="CZ6" s="641">
        <v>1.1000000000000001</v>
      </c>
      <c r="DA6" s="641"/>
      <c r="DB6" s="641"/>
      <c r="DC6" s="641"/>
      <c r="DD6" s="594" t="s">
        <v>210</v>
      </c>
      <c r="DE6" s="589"/>
      <c r="DF6" s="589"/>
      <c r="DG6" s="589"/>
      <c r="DH6" s="589"/>
      <c r="DI6" s="589"/>
      <c r="DJ6" s="589"/>
      <c r="DK6" s="589"/>
      <c r="DL6" s="589"/>
      <c r="DM6" s="589"/>
      <c r="DN6" s="589"/>
      <c r="DO6" s="589"/>
      <c r="DP6" s="590"/>
      <c r="DQ6" s="594">
        <v>97518</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5899</v>
      </c>
      <c r="S7" s="589"/>
      <c r="T7" s="589"/>
      <c r="U7" s="589"/>
      <c r="V7" s="589"/>
      <c r="W7" s="589"/>
      <c r="X7" s="589"/>
      <c r="Y7" s="590"/>
      <c r="Z7" s="641">
        <v>0.1</v>
      </c>
      <c r="AA7" s="641"/>
      <c r="AB7" s="641"/>
      <c r="AC7" s="641"/>
      <c r="AD7" s="642">
        <v>5899</v>
      </c>
      <c r="AE7" s="642"/>
      <c r="AF7" s="642"/>
      <c r="AG7" s="642"/>
      <c r="AH7" s="642"/>
      <c r="AI7" s="642"/>
      <c r="AJ7" s="642"/>
      <c r="AK7" s="642"/>
      <c r="AL7" s="611">
        <v>0.1</v>
      </c>
      <c r="AM7" s="643"/>
      <c r="AN7" s="643"/>
      <c r="AO7" s="644"/>
      <c r="AP7" s="585" t="s">
        <v>218</v>
      </c>
      <c r="AQ7" s="586"/>
      <c r="AR7" s="586"/>
      <c r="AS7" s="586"/>
      <c r="AT7" s="586"/>
      <c r="AU7" s="586"/>
      <c r="AV7" s="586"/>
      <c r="AW7" s="586"/>
      <c r="AX7" s="586"/>
      <c r="AY7" s="586"/>
      <c r="AZ7" s="586"/>
      <c r="BA7" s="586"/>
      <c r="BB7" s="586"/>
      <c r="BC7" s="586"/>
      <c r="BD7" s="586"/>
      <c r="BE7" s="586"/>
      <c r="BF7" s="587"/>
      <c r="BG7" s="588">
        <v>1271413</v>
      </c>
      <c r="BH7" s="589"/>
      <c r="BI7" s="589"/>
      <c r="BJ7" s="589"/>
      <c r="BK7" s="589"/>
      <c r="BL7" s="589"/>
      <c r="BM7" s="589"/>
      <c r="BN7" s="590"/>
      <c r="BO7" s="641">
        <v>47.3</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1477835</v>
      </c>
      <c r="CS7" s="589"/>
      <c r="CT7" s="589"/>
      <c r="CU7" s="589"/>
      <c r="CV7" s="589"/>
      <c r="CW7" s="589"/>
      <c r="CX7" s="589"/>
      <c r="CY7" s="590"/>
      <c r="CZ7" s="641">
        <v>17</v>
      </c>
      <c r="DA7" s="641"/>
      <c r="DB7" s="641"/>
      <c r="DC7" s="641"/>
      <c r="DD7" s="594">
        <v>307616</v>
      </c>
      <c r="DE7" s="589"/>
      <c r="DF7" s="589"/>
      <c r="DG7" s="589"/>
      <c r="DH7" s="589"/>
      <c r="DI7" s="589"/>
      <c r="DJ7" s="589"/>
      <c r="DK7" s="589"/>
      <c r="DL7" s="589"/>
      <c r="DM7" s="589"/>
      <c r="DN7" s="589"/>
      <c r="DO7" s="589"/>
      <c r="DP7" s="590"/>
      <c r="DQ7" s="594">
        <v>1082460</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16758</v>
      </c>
      <c r="S8" s="589"/>
      <c r="T8" s="589"/>
      <c r="U8" s="589"/>
      <c r="V8" s="589"/>
      <c r="W8" s="589"/>
      <c r="X8" s="589"/>
      <c r="Y8" s="590"/>
      <c r="Z8" s="641">
        <v>0.2</v>
      </c>
      <c r="AA8" s="641"/>
      <c r="AB8" s="641"/>
      <c r="AC8" s="641"/>
      <c r="AD8" s="642">
        <v>16758</v>
      </c>
      <c r="AE8" s="642"/>
      <c r="AF8" s="642"/>
      <c r="AG8" s="642"/>
      <c r="AH8" s="642"/>
      <c r="AI8" s="642"/>
      <c r="AJ8" s="642"/>
      <c r="AK8" s="642"/>
      <c r="AL8" s="611">
        <v>0.4</v>
      </c>
      <c r="AM8" s="643"/>
      <c r="AN8" s="643"/>
      <c r="AO8" s="644"/>
      <c r="AP8" s="585" t="s">
        <v>221</v>
      </c>
      <c r="AQ8" s="586"/>
      <c r="AR8" s="586"/>
      <c r="AS8" s="586"/>
      <c r="AT8" s="586"/>
      <c r="AU8" s="586"/>
      <c r="AV8" s="586"/>
      <c r="AW8" s="586"/>
      <c r="AX8" s="586"/>
      <c r="AY8" s="586"/>
      <c r="AZ8" s="586"/>
      <c r="BA8" s="586"/>
      <c r="BB8" s="586"/>
      <c r="BC8" s="586"/>
      <c r="BD8" s="586"/>
      <c r="BE8" s="586"/>
      <c r="BF8" s="587"/>
      <c r="BG8" s="588">
        <v>38078</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2104787</v>
      </c>
      <c r="CS8" s="589"/>
      <c r="CT8" s="589"/>
      <c r="CU8" s="589"/>
      <c r="CV8" s="589"/>
      <c r="CW8" s="589"/>
      <c r="CX8" s="589"/>
      <c r="CY8" s="590"/>
      <c r="CZ8" s="641">
        <v>24.2</v>
      </c>
      <c r="DA8" s="641"/>
      <c r="DB8" s="641"/>
      <c r="DC8" s="641"/>
      <c r="DD8" s="594">
        <v>1818</v>
      </c>
      <c r="DE8" s="589"/>
      <c r="DF8" s="589"/>
      <c r="DG8" s="589"/>
      <c r="DH8" s="589"/>
      <c r="DI8" s="589"/>
      <c r="DJ8" s="589"/>
      <c r="DK8" s="589"/>
      <c r="DL8" s="589"/>
      <c r="DM8" s="589"/>
      <c r="DN8" s="589"/>
      <c r="DO8" s="589"/>
      <c r="DP8" s="590"/>
      <c r="DQ8" s="594">
        <v>1263090</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12737</v>
      </c>
      <c r="S9" s="589"/>
      <c r="T9" s="589"/>
      <c r="U9" s="589"/>
      <c r="V9" s="589"/>
      <c r="W9" s="589"/>
      <c r="X9" s="589"/>
      <c r="Y9" s="590"/>
      <c r="Z9" s="641">
        <v>0.1</v>
      </c>
      <c r="AA9" s="641"/>
      <c r="AB9" s="641"/>
      <c r="AC9" s="641"/>
      <c r="AD9" s="642">
        <v>12737</v>
      </c>
      <c r="AE9" s="642"/>
      <c r="AF9" s="642"/>
      <c r="AG9" s="642"/>
      <c r="AH9" s="642"/>
      <c r="AI9" s="642"/>
      <c r="AJ9" s="642"/>
      <c r="AK9" s="642"/>
      <c r="AL9" s="611">
        <v>0.3</v>
      </c>
      <c r="AM9" s="643"/>
      <c r="AN9" s="643"/>
      <c r="AO9" s="644"/>
      <c r="AP9" s="585" t="s">
        <v>224</v>
      </c>
      <c r="AQ9" s="586"/>
      <c r="AR9" s="586"/>
      <c r="AS9" s="586"/>
      <c r="AT9" s="586"/>
      <c r="AU9" s="586"/>
      <c r="AV9" s="586"/>
      <c r="AW9" s="586"/>
      <c r="AX9" s="586"/>
      <c r="AY9" s="586"/>
      <c r="AZ9" s="586"/>
      <c r="BA9" s="586"/>
      <c r="BB9" s="586"/>
      <c r="BC9" s="586"/>
      <c r="BD9" s="586"/>
      <c r="BE9" s="586"/>
      <c r="BF9" s="587"/>
      <c r="BG9" s="588">
        <v>1051085</v>
      </c>
      <c r="BH9" s="589"/>
      <c r="BI9" s="589"/>
      <c r="BJ9" s="589"/>
      <c r="BK9" s="589"/>
      <c r="BL9" s="589"/>
      <c r="BM9" s="589"/>
      <c r="BN9" s="590"/>
      <c r="BO9" s="641">
        <v>39.1</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551213</v>
      </c>
      <c r="CS9" s="589"/>
      <c r="CT9" s="589"/>
      <c r="CU9" s="589"/>
      <c r="CV9" s="589"/>
      <c r="CW9" s="589"/>
      <c r="CX9" s="589"/>
      <c r="CY9" s="590"/>
      <c r="CZ9" s="641">
        <v>6.3</v>
      </c>
      <c r="DA9" s="641"/>
      <c r="DB9" s="641"/>
      <c r="DC9" s="641"/>
      <c r="DD9" s="594">
        <v>40414</v>
      </c>
      <c r="DE9" s="589"/>
      <c r="DF9" s="589"/>
      <c r="DG9" s="589"/>
      <c r="DH9" s="589"/>
      <c r="DI9" s="589"/>
      <c r="DJ9" s="589"/>
      <c r="DK9" s="589"/>
      <c r="DL9" s="589"/>
      <c r="DM9" s="589"/>
      <c r="DN9" s="589"/>
      <c r="DO9" s="589"/>
      <c r="DP9" s="590"/>
      <c r="DQ9" s="594">
        <v>395084</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261565</v>
      </c>
      <c r="S10" s="589"/>
      <c r="T10" s="589"/>
      <c r="U10" s="589"/>
      <c r="V10" s="589"/>
      <c r="W10" s="589"/>
      <c r="X10" s="589"/>
      <c r="Y10" s="590"/>
      <c r="Z10" s="641">
        <v>2.9</v>
      </c>
      <c r="AA10" s="641"/>
      <c r="AB10" s="641"/>
      <c r="AC10" s="641"/>
      <c r="AD10" s="642">
        <v>261565</v>
      </c>
      <c r="AE10" s="642"/>
      <c r="AF10" s="642"/>
      <c r="AG10" s="642"/>
      <c r="AH10" s="642"/>
      <c r="AI10" s="642"/>
      <c r="AJ10" s="642"/>
      <c r="AK10" s="642"/>
      <c r="AL10" s="611">
        <v>5.9</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69340</v>
      </c>
      <c r="BH10" s="589"/>
      <c r="BI10" s="589"/>
      <c r="BJ10" s="589"/>
      <c r="BK10" s="589"/>
      <c r="BL10" s="589"/>
      <c r="BM10" s="589"/>
      <c r="BN10" s="590"/>
      <c r="BO10" s="641">
        <v>2.6</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70774</v>
      </c>
      <c r="CS10" s="589"/>
      <c r="CT10" s="589"/>
      <c r="CU10" s="589"/>
      <c r="CV10" s="589"/>
      <c r="CW10" s="589"/>
      <c r="CX10" s="589"/>
      <c r="CY10" s="590"/>
      <c r="CZ10" s="641">
        <v>0.8</v>
      </c>
      <c r="DA10" s="641"/>
      <c r="DB10" s="641"/>
      <c r="DC10" s="641"/>
      <c r="DD10" s="594">
        <v>3245</v>
      </c>
      <c r="DE10" s="589"/>
      <c r="DF10" s="589"/>
      <c r="DG10" s="589"/>
      <c r="DH10" s="589"/>
      <c r="DI10" s="589"/>
      <c r="DJ10" s="589"/>
      <c r="DK10" s="589"/>
      <c r="DL10" s="589"/>
      <c r="DM10" s="589"/>
      <c r="DN10" s="589"/>
      <c r="DO10" s="589"/>
      <c r="DP10" s="590"/>
      <c r="DQ10" s="594">
        <v>32319</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112910</v>
      </c>
      <c r="BH11" s="589"/>
      <c r="BI11" s="589"/>
      <c r="BJ11" s="589"/>
      <c r="BK11" s="589"/>
      <c r="BL11" s="589"/>
      <c r="BM11" s="589"/>
      <c r="BN11" s="590"/>
      <c r="BO11" s="641">
        <v>4.2</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97479</v>
      </c>
      <c r="CS11" s="589"/>
      <c r="CT11" s="589"/>
      <c r="CU11" s="589"/>
      <c r="CV11" s="589"/>
      <c r="CW11" s="589"/>
      <c r="CX11" s="589"/>
      <c r="CY11" s="590"/>
      <c r="CZ11" s="641">
        <v>1.1000000000000001</v>
      </c>
      <c r="DA11" s="641"/>
      <c r="DB11" s="641"/>
      <c r="DC11" s="641"/>
      <c r="DD11" s="594">
        <v>42524</v>
      </c>
      <c r="DE11" s="589"/>
      <c r="DF11" s="589"/>
      <c r="DG11" s="589"/>
      <c r="DH11" s="589"/>
      <c r="DI11" s="589"/>
      <c r="DJ11" s="589"/>
      <c r="DK11" s="589"/>
      <c r="DL11" s="589"/>
      <c r="DM11" s="589"/>
      <c r="DN11" s="589"/>
      <c r="DO11" s="589"/>
      <c r="DP11" s="590"/>
      <c r="DQ11" s="594">
        <v>66250</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1096846</v>
      </c>
      <c r="BH12" s="589"/>
      <c r="BI12" s="589"/>
      <c r="BJ12" s="589"/>
      <c r="BK12" s="589"/>
      <c r="BL12" s="589"/>
      <c r="BM12" s="589"/>
      <c r="BN12" s="590"/>
      <c r="BO12" s="641">
        <v>40.799999999999997</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710899</v>
      </c>
      <c r="CS12" s="589"/>
      <c r="CT12" s="589"/>
      <c r="CU12" s="589"/>
      <c r="CV12" s="589"/>
      <c r="CW12" s="589"/>
      <c r="CX12" s="589"/>
      <c r="CY12" s="590"/>
      <c r="CZ12" s="641">
        <v>8.1999999999999993</v>
      </c>
      <c r="DA12" s="641"/>
      <c r="DB12" s="641"/>
      <c r="DC12" s="641"/>
      <c r="DD12" s="594">
        <v>44169</v>
      </c>
      <c r="DE12" s="589"/>
      <c r="DF12" s="589"/>
      <c r="DG12" s="589"/>
      <c r="DH12" s="589"/>
      <c r="DI12" s="589"/>
      <c r="DJ12" s="589"/>
      <c r="DK12" s="589"/>
      <c r="DL12" s="589"/>
      <c r="DM12" s="589"/>
      <c r="DN12" s="589"/>
      <c r="DO12" s="589"/>
      <c r="DP12" s="590"/>
      <c r="DQ12" s="594">
        <v>222352</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5596</v>
      </c>
      <c r="S13" s="589"/>
      <c r="T13" s="589"/>
      <c r="U13" s="589"/>
      <c r="V13" s="589"/>
      <c r="W13" s="589"/>
      <c r="X13" s="589"/>
      <c r="Y13" s="590"/>
      <c r="Z13" s="641">
        <v>0.1</v>
      </c>
      <c r="AA13" s="641"/>
      <c r="AB13" s="641"/>
      <c r="AC13" s="641"/>
      <c r="AD13" s="642">
        <v>5596</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1086241</v>
      </c>
      <c r="BH13" s="589"/>
      <c r="BI13" s="589"/>
      <c r="BJ13" s="589"/>
      <c r="BK13" s="589"/>
      <c r="BL13" s="589"/>
      <c r="BM13" s="589"/>
      <c r="BN13" s="590"/>
      <c r="BO13" s="641">
        <v>40.4</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762126</v>
      </c>
      <c r="CS13" s="589"/>
      <c r="CT13" s="589"/>
      <c r="CU13" s="589"/>
      <c r="CV13" s="589"/>
      <c r="CW13" s="589"/>
      <c r="CX13" s="589"/>
      <c r="CY13" s="590"/>
      <c r="CZ13" s="641">
        <v>8.8000000000000007</v>
      </c>
      <c r="DA13" s="641"/>
      <c r="DB13" s="641"/>
      <c r="DC13" s="641"/>
      <c r="DD13" s="594">
        <v>378530</v>
      </c>
      <c r="DE13" s="589"/>
      <c r="DF13" s="589"/>
      <c r="DG13" s="589"/>
      <c r="DH13" s="589"/>
      <c r="DI13" s="589"/>
      <c r="DJ13" s="589"/>
      <c r="DK13" s="589"/>
      <c r="DL13" s="589"/>
      <c r="DM13" s="589"/>
      <c r="DN13" s="589"/>
      <c r="DO13" s="589"/>
      <c r="DP13" s="590"/>
      <c r="DQ13" s="594">
        <v>516085</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45972</v>
      </c>
      <c r="BH14" s="589"/>
      <c r="BI14" s="589"/>
      <c r="BJ14" s="589"/>
      <c r="BK14" s="589"/>
      <c r="BL14" s="589"/>
      <c r="BM14" s="589"/>
      <c r="BN14" s="590"/>
      <c r="BO14" s="641">
        <v>1.7</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276643</v>
      </c>
      <c r="CS14" s="589"/>
      <c r="CT14" s="589"/>
      <c r="CU14" s="589"/>
      <c r="CV14" s="589"/>
      <c r="CW14" s="589"/>
      <c r="CX14" s="589"/>
      <c r="CY14" s="590"/>
      <c r="CZ14" s="641">
        <v>3.2</v>
      </c>
      <c r="DA14" s="641"/>
      <c r="DB14" s="641"/>
      <c r="DC14" s="641"/>
      <c r="DD14" s="594">
        <v>6938</v>
      </c>
      <c r="DE14" s="589"/>
      <c r="DF14" s="589"/>
      <c r="DG14" s="589"/>
      <c r="DH14" s="589"/>
      <c r="DI14" s="589"/>
      <c r="DJ14" s="589"/>
      <c r="DK14" s="589"/>
      <c r="DL14" s="589"/>
      <c r="DM14" s="589"/>
      <c r="DN14" s="589"/>
      <c r="DO14" s="589"/>
      <c r="DP14" s="590"/>
      <c r="DQ14" s="594">
        <v>271594</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9409</v>
      </c>
      <c r="S15" s="589"/>
      <c r="T15" s="589"/>
      <c r="U15" s="589"/>
      <c r="V15" s="589"/>
      <c r="W15" s="589"/>
      <c r="X15" s="589"/>
      <c r="Y15" s="590"/>
      <c r="Z15" s="641">
        <v>0.1</v>
      </c>
      <c r="AA15" s="641"/>
      <c r="AB15" s="641"/>
      <c r="AC15" s="641"/>
      <c r="AD15" s="642">
        <v>9409</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114419</v>
      </c>
      <c r="BH15" s="589"/>
      <c r="BI15" s="589"/>
      <c r="BJ15" s="589"/>
      <c r="BK15" s="589"/>
      <c r="BL15" s="589"/>
      <c r="BM15" s="589"/>
      <c r="BN15" s="590"/>
      <c r="BO15" s="641">
        <v>4.3</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1882697</v>
      </c>
      <c r="CS15" s="589"/>
      <c r="CT15" s="589"/>
      <c r="CU15" s="589"/>
      <c r="CV15" s="589"/>
      <c r="CW15" s="589"/>
      <c r="CX15" s="589"/>
      <c r="CY15" s="590"/>
      <c r="CZ15" s="641">
        <v>21.7</v>
      </c>
      <c r="DA15" s="641"/>
      <c r="DB15" s="641"/>
      <c r="DC15" s="641"/>
      <c r="DD15" s="594">
        <v>1302452</v>
      </c>
      <c r="DE15" s="589"/>
      <c r="DF15" s="589"/>
      <c r="DG15" s="589"/>
      <c r="DH15" s="589"/>
      <c r="DI15" s="589"/>
      <c r="DJ15" s="589"/>
      <c r="DK15" s="589"/>
      <c r="DL15" s="589"/>
      <c r="DM15" s="589"/>
      <c r="DN15" s="589"/>
      <c r="DO15" s="589"/>
      <c r="DP15" s="590"/>
      <c r="DQ15" s="594">
        <v>641049</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1671047</v>
      </c>
      <c r="S16" s="589"/>
      <c r="T16" s="589"/>
      <c r="U16" s="589"/>
      <c r="V16" s="589"/>
      <c r="W16" s="589"/>
      <c r="X16" s="589"/>
      <c r="Y16" s="590"/>
      <c r="Z16" s="641">
        <v>18.5</v>
      </c>
      <c r="AA16" s="641"/>
      <c r="AB16" s="641"/>
      <c r="AC16" s="641"/>
      <c r="AD16" s="642">
        <v>1488235</v>
      </c>
      <c r="AE16" s="642"/>
      <c r="AF16" s="642"/>
      <c r="AG16" s="642"/>
      <c r="AH16" s="642"/>
      <c r="AI16" s="642"/>
      <c r="AJ16" s="642"/>
      <c r="AK16" s="642"/>
      <c r="AL16" s="611">
        <v>33.700000000000003</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1696</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713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1488235</v>
      </c>
      <c r="S17" s="589"/>
      <c r="T17" s="589"/>
      <c r="U17" s="589"/>
      <c r="V17" s="589"/>
      <c r="W17" s="589"/>
      <c r="X17" s="589"/>
      <c r="Y17" s="590"/>
      <c r="Z17" s="641">
        <v>16.5</v>
      </c>
      <c r="AA17" s="641"/>
      <c r="AB17" s="641"/>
      <c r="AC17" s="641"/>
      <c r="AD17" s="642">
        <v>1488235</v>
      </c>
      <c r="AE17" s="642"/>
      <c r="AF17" s="642"/>
      <c r="AG17" s="642"/>
      <c r="AH17" s="642"/>
      <c r="AI17" s="642"/>
      <c r="AJ17" s="642"/>
      <c r="AK17" s="642"/>
      <c r="AL17" s="611">
        <v>33.700000000000003</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654975</v>
      </c>
      <c r="CS17" s="589"/>
      <c r="CT17" s="589"/>
      <c r="CU17" s="589"/>
      <c r="CV17" s="589"/>
      <c r="CW17" s="589"/>
      <c r="CX17" s="589"/>
      <c r="CY17" s="590"/>
      <c r="CZ17" s="641">
        <v>7.5</v>
      </c>
      <c r="DA17" s="641"/>
      <c r="DB17" s="641"/>
      <c r="DC17" s="641"/>
      <c r="DD17" s="594" t="s">
        <v>112</v>
      </c>
      <c r="DE17" s="589"/>
      <c r="DF17" s="589"/>
      <c r="DG17" s="589"/>
      <c r="DH17" s="589"/>
      <c r="DI17" s="589"/>
      <c r="DJ17" s="589"/>
      <c r="DK17" s="589"/>
      <c r="DL17" s="589"/>
      <c r="DM17" s="589"/>
      <c r="DN17" s="589"/>
      <c r="DO17" s="589"/>
      <c r="DP17" s="590"/>
      <c r="DQ17" s="594">
        <v>654975</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182812</v>
      </c>
      <c r="S18" s="589"/>
      <c r="T18" s="589"/>
      <c r="U18" s="589"/>
      <c r="V18" s="589"/>
      <c r="W18" s="589"/>
      <c r="X18" s="589"/>
      <c r="Y18" s="590"/>
      <c r="Z18" s="641">
        <v>2</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157487</v>
      </c>
      <c r="BH19" s="589"/>
      <c r="BI19" s="589"/>
      <c r="BJ19" s="589"/>
      <c r="BK19" s="589"/>
      <c r="BL19" s="589"/>
      <c r="BM19" s="589"/>
      <c r="BN19" s="590"/>
      <c r="BO19" s="641">
        <v>5.9</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4721375</v>
      </c>
      <c r="S20" s="589"/>
      <c r="T20" s="589"/>
      <c r="U20" s="589"/>
      <c r="V20" s="589"/>
      <c r="W20" s="589"/>
      <c r="X20" s="589"/>
      <c r="Y20" s="590"/>
      <c r="Z20" s="641">
        <v>52.3</v>
      </c>
      <c r="AA20" s="641"/>
      <c r="AB20" s="641"/>
      <c r="AC20" s="641"/>
      <c r="AD20" s="642">
        <v>4386473</v>
      </c>
      <c r="AE20" s="642"/>
      <c r="AF20" s="642"/>
      <c r="AG20" s="642"/>
      <c r="AH20" s="642"/>
      <c r="AI20" s="642"/>
      <c r="AJ20" s="642"/>
      <c r="AK20" s="642"/>
      <c r="AL20" s="611">
        <v>99.4</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157487</v>
      </c>
      <c r="BH20" s="589"/>
      <c r="BI20" s="589"/>
      <c r="BJ20" s="589"/>
      <c r="BK20" s="589"/>
      <c r="BL20" s="589"/>
      <c r="BM20" s="589"/>
      <c r="BN20" s="590"/>
      <c r="BO20" s="641">
        <v>5.9</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8688642</v>
      </c>
      <c r="CS20" s="589"/>
      <c r="CT20" s="589"/>
      <c r="CU20" s="589"/>
      <c r="CV20" s="589"/>
      <c r="CW20" s="589"/>
      <c r="CX20" s="589"/>
      <c r="CY20" s="590"/>
      <c r="CZ20" s="641">
        <v>100</v>
      </c>
      <c r="DA20" s="641"/>
      <c r="DB20" s="641"/>
      <c r="DC20" s="641"/>
      <c r="DD20" s="594">
        <v>2127706</v>
      </c>
      <c r="DE20" s="589"/>
      <c r="DF20" s="589"/>
      <c r="DG20" s="589"/>
      <c r="DH20" s="589"/>
      <c r="DI20" s="589"/>
      <c r="DJ20" s="589"/>
      <c r="DK20" s="589"/>
      <c r="DL20" s="589"/>
      <c r="DM20" s="589"/>
      <c r="DN20" s="589"/>
      <c r="DO20" s="589"/>
      <c r="DP20" s="590"/>
      <c r="DQ20" s="594">
        <v>5243489</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4015</v>
      </c>
      <c r="S21" s="589"/>
      <c r="T21" s="589"/>
      <c r="U21" s="589"/>
      <c r="V21" s="589"/>
      <c r="W21" s="589"/>
      <c r="X21" s="589"/>
      <c r="Y21" s="590"/>
      <c r="Z21" s="641">
        <v>0</v>
      </c>
      <c r="AA21" s="641"/>
      <c r="AB21" s="641"/>
      <c r="AC21" s="641"/>
      <c r="AD21" s="642">
        <v>4015</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5397</v>
      </c>
      <c r="BH21" s="589"/>
      <c r="BI21" s="589"/>
      <c r="BJ21" s="589"/>
      <c r="BK21" s="589"/>
      <c r="BL21" s="589"/>
      <c r="BM21" s="589"/>
      <c r="BN21" s="590"/>
      <c r="BO21" s="641">
        <v>0.2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67556</v>
      </c>
      <c r="S22" s="589"/>
      <c r="T22" s="589"/>
      <c r="U22" s="589"/>
      <c r="V22" s="589"/>
      <c r="W22" s="589"/>
      <c r="X22" s="589"/>
      <c r="Y22" s="590"/>
      <c r="Z22" s="641">
        <v>0.7</v>
      </c>
      <c r="AA22" s="641"/>
      <c r="AB22" s="641"/>
      <c r="AC22" s="641"/>
      <c r="AD22" s="642" t="s">
        <v>112</v>
      </c>
      <c r="AE22" s="642"/>
      <c r="AF22" s="642"/>
      <c r="AG22" s="642"/>
      <c r="AH22" s="642"/>
      <c r="AI22" s="642"/>
      <c r="AJ22" s="642"/>
      <c r="AK22" s="642"/>
      <c r="AL22" s="611" t="s">
        <v>112</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174596</v>
      </c>
      <c r="S23" s="589"/>
      <c r="T23" s="589"/>
      <c r="U23" s="589"/>
      <c r="V23" s="589"/>
      <c r="W23" s="589"/>
      <c r="X23" s="589"/>
      <c r="Y23" s="590"/>
      <c r="Z23" s="641">
        <v>1.9</v>
      </c>
      <c r="AA23" s="641"/>
      <c r="AB23" s="641"/>
      <c r="AC23" s="641"/>
      <c r="AD23" s="642">
        <v>9273</v>
      </c>
      <c r="AE23" s="642"/>
      <c r="AF23" s="642"/>
      <c r="AG23" s="642"/>
      <c r="AH23" s="642"/>
      <c r="AI23" s="642"/>
      <c r="AJ23" s="642"/>
      <c r="AK23" s="642"/>
      <c r="AL23" s="611">
        <v>0.2</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152090</v>
      </c>
      <c r="BH23" s="589"/>
      <c r="BI23" s="589"/>
      <c r="BJ23" s="589"/>
      <c r="BK23" s="589"/>
      <c r="BL23" s="589"/>
      <c r="BM23" s="589"/>
      <c r="BN23" s="590"/>
      <c r="BO23" s="641">
        <v>5.7</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70252</v>
      </c>
      <c r="S24" s="589"/>
      <c r="T24" s="589"/>
      <c r="U24" s="589"/>
      <c r="V24" s="589"/>
      <c r="W24" s="589"/>
      <c r="X24" s="589"/>
      <c r="Y24" s="590"/>
      <c r="Z24" s="641">
        <v>0.8</v>
      </c>
      <c r="AA24" s="641"/>
      <c r="AB24" s="641"/>
      <c r="AC24" s="641"/>
      <c r="AD24" s="642" t="s">
        <v>112</v>
      </c>
      <c r="AE24" s="642"/>
      <c r="AF24" s="642"/>
      <c r="AG24" s="642"/>
      <c r="AH24" s="642"/>
      <c r="AI24" s="642"/>
      <c r="AJ24" s="642"/>
      <c r="AK24" s="642"/>
      <c r="AL24" s="611" t="s">
        <v>112</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2856569</v>
      </c>
      <c r="CS24" s="639"/>
      <c r="CT24" s="639"/>
      <c r="CU24" s="639"/>
      <c r="CV24" s="639"/>
      <c r="CW24" s="639"/>
      <c r="CX24" s="639"/>
      <c r="CY24" s="686"/>
      <c r="CZ24" s="690">
        <v>32.9</v>
      </c>
      <c r="DA24" s="691"/>
      <c r="DB24" s="691"/>
      <c r="DC24" s="692"/>
      <c r="DD24" s="685">
        <v>2117457</v>
      </c>
      <c r="DE24" s="639"/>
      <c r="DF24" s="639"/>
      <c r="DG24" s="639"/>
      <c r="DH24" s="639"/>
      <c r="DI24" s="639"/>
      <c r="DJ24" s="639"/>
      <c r="DK24" s="686"/>
      <c r="DL24" s="685">
        <v>2005226</v>
      </c>
      <c r="DM24" s="639"/>
      <c r="DN24" s="639"/>
      <c r="DO24" s="639"/>
      <c r="DP24" s="639"/>
      <c r="DQ24" s="639"/>
      <c r="DR24" s="639"/>
      <c r="DS24" s="639"/>
      <c r="DT24" s="639"/>
      <c r="DU24" s="639"/>
      <c r="DV24" s="686"/>
      <c r="DW24" s="687">
        <v>41.6</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641182</v>
      </c>
      <c r="S25" s="589"/>
      <c r="T25" s="589"/>
      <c r="U25" s="589"/>
      <c r="V25" s="589"/>
      <c r="W25" s="589"/>
      <c r="X25" s="589"/>
      <c r="Y25" s="590"/>
      <c r="Z25" s="641">
        <v>7.1</v>
      </c>
      <c r="AA25" s="641"/>
      <c r="AB25" s="641"/>
      <c r="AC25" s="641"/>
      <c r="AD25" s="642" t="s">
        <v>112</v>
      </c>
      <c r="AE25" s="642"/>
      <c r="AF25" s="642"/>
      <c r="AG25" s="642"/>
      <c r="AH25" s="642"/>
      <c r="AI25" s="642"/>
      <c r="AJ25" s="642"/>
      <c r="AK25" s="642"/>
      <c r="AL25" s="611" t="s">
        <v>112</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1268427</v>
      </c>
      <c r="CS25" s="607"/>
      <c r="CT25" s="607"/>
      <c r="CU25" s="607"/>
      <c r="CV25" s="607"/>
      <c r="CW25" s="607"/>
      <c r="CX25" s="607"/>
      <c r="CY25" s="608"/>
      <c r="CZ25" s="591">
        <v>14.6</v>
      </c>
      <c r="DA25" s="609"/>
      <c r="DB25" s="609"/>
      <c r="DC25" s="610"/>
      <c r="DD25" s="594">
        <v>1112096</v>
      </c>
      <c r="DE25" s="607"/>
      <c r="DF25" s="607"/>
      <c r="DG25" s="607"/>
      <c r="DH25" s="607"/>
      <c r="DI25" s="607"/>
      <c r="DJ25" s="607"/>
      <c r="DK25" s="608"/>
      <c r="DL25" s="594">
        <v>1111384</v>
      </c>
      <c r="DM25" s="607"/>
      <c r="DN25" s="607"/>
      <c r="DO25" s="607"/>
      <c r="DP25" s="607"/>
      <c r="DQ25" s="607"/>
      <c r="DR25" s="607"/>
      <c r="DS25" s="607"/>
      <c r="DT25" s="607"/>
      <c r="DU25" s="607"/>
      <c r="DV25" s="608"/>
      <c r="DW25" s="611">
        <v>23</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821065</v>
      </c>
      <c r="CS26" s="589"/>
      <c r="CT26" s="589"/>
      <c r="CU26" s="589"/>
      <c r="CV26" s="589"/>
      <c r="CW26" s="589"/>
      <c r="CX26" s="589"/>
      <c r="CY26" s="590"/>
      <c r="CZ26" s="591">
        <v>9.4</v>
      </c>
      <c r="DA26" s="609"/>
      <c r="DB26" s="609"/>
      <c r="DC26" s="610"/>
      <c r="DD26" s="594">
        <v>670920</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365389</v>
      </c>
      <c r="S27" s="589"/>
      <c r="T27" s="589"/>
      <c r="U27" s="589"/>
      <c r="V27" s="589"/>
      <c r="W27" s="589"/>
      <c r="X27" s="589"/>
      <c r="Y27" s="590"/>
      <c r="Z27" s="641">
        <v>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2686137</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933167</v>
      </c>
      <c r="CS27" s="607"/>
      <c r="CT27" s="607"/>
      <c r="CU27" s="607"/>
      <c r="CV27" s="607"/>
      <c r="CW27" s="607"/>
      <c r="CX27" s="607"/>
      <c r="CY27" s="608"/>
      <c r="CZ27" s="591">
        <v>10.7</v>
      </c>
      <c r="DA27" s="609"/>
      <c r="DB27" s="609"/>
      <c r="DC27" s="610"/>
      <c r="DD27" s="594">
        <v>350386</v>
      </c>
      <c r="DE27" s="607"/>
      <c r="DF27" s="607"/>
      <c r="DG27" s="607"/>
      <c r="DH27" s="607"/>
      <c r="DI27" s="607"/>
      <c r="DJ27" s="607"/>
      <c r="DK27" s="608"/>
      <c r="DL27" s="594">
        <v>238867</v>
      </c>
      <c r="DM27" s="607"/>
      <c r="DN27" s="607"/>
      <c r="DO27" s="607"/>
      <c r="DP27" s="607"/>
      <c r="DQ27" s="607"/>
      <c r="DR27" s="607"/>
      <c r="DS27" s="607"/>
      <c r="DT27" s="607"/>
      <c r="DU27" s="607"/>
      <c r="DV27" s="608"/>
      <c r="DW27" s="611">
        <v>4.9000000000000004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16125</v>
      </c>
      <c r="S28" s="589"/>
      <c r="T28" s="589"/>
      <c r="U28" s="589"/>
      <c r="V28" s="589"/>
      <c r="W28" s="589"/>
      <c r="X28" s="589"/>
      <c r="Y28" s="590"/>
      <c r="Z28" s="641">
        <v>0.2</v>
      </c>
      <c r="AA28" s="641"/>
      <c r="AB28" s="641"/>
      <c r="AC28" s="641"/>
      <c r="AD28" s="642">
        <v>11720</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654975</v>
      </c>
      <c r="CS28" s="589"/>
      <c r="CT28" s="589"/>
      <c r="CU28" s="589"/>
      <c r="CV28" s="589"/>
      <c r="CW28" s="589"/>
      <c r="CX28" s="589"/>
      <c r="CY28" s="590"/>
      <c r="CZ28" s="591">
        <v>7.5</v>
      </c>
      <c r="DA28" s="609"/>
      <c r="DB28" s="609"/>
      <c r="DC28" s="610"/>
      <c r="DD28" s="594">
        <v>654975</v>
      </c>
      <c r="DE28" s="589"/>
      <c r="DF28" s="589"/>
      <c r="DG28" s="589"/>
      <c r="DH28" s="589"/>
      <c r="DI28" s="589"/>
      <c r="DJ28" s="589"/>
      <c r="DK28" s="590"/>
      <c r="DL28" s="594">
        <v>654975</v>
      </c>
      <c r="DM28" s="589"/>
      <c r="DN28" s="589"/>
      <c r="DO28" s="589"/>
      <c r="DP28" s="589"/>
      <c r="DQ28" s="589"/>
      <c r="DR28" s="589"/>
      <c r="DS28" s="589"/>
      <c r="DT28" s="589"/>
      <c r="DU28" s="589"/>
      <c r="DV28" s="590"/>
      <c r="DW28" s="611">
        <v>13.6</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9764</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58</v>
      </c>
      <c r="CG29" s="622"/>
      <c r="CH29" s="622"/>
      <c r="CI29" s="622"/>
      <c r="CJ29" s="622"/>
      <c r="CK29" s="622"/>
      <c r="CL29" s="622"/>
      <c r="CM29" s="622"/>
      <c r="CN29" s="622"/>
      <c r="CO29" s="622"/>
      <c r="CP29" s="622"/>
      <c r="CQ29" s="623"/>
      <c r="CR29" s="588">
        <v>654726</v>
      </c>
      <c r="CS29" s="607"/>
      <c r="CT29" s="607"/>
      <c r="CU29" s="607"/>
      <c r="CV29" s="607"/>
      <c r="CW29" s="607"/>
      <c r="CX29" s="607"/>
      <c r="CY29" s="608"/>
      <c r="CZ29" s="591">
        <v>7.5</v>
      </c>
      <c r="DA29" s="609"/>
      <c r="DB29" s="609"/>
      <c r="DC29" s="610"/>
      <c r="DD29" s="594">
        <v>654726</v>
      </c>
      <c r="DE29" s="607"/>
      <c r="DF29" s="607"/>
      <c r="DG29" s="607"/>
      <c r="DH29" s="607"/>
      <c r="DI29" s="607"/>
      <c r="DJ29" s="607"/>
      <c r="DK29" s="608"/>
      <c r="DL29" s="594">
        <v>654726</v>
      </c>
      <c r="DM29" s="607"/>
      <c r="DN29" s="607"/>
      <c r="DO29" s="607"/>
      <c r="DP29" s="607"/>
      <c r="DQ29" s="607"/>
      <c r="DR29" s="607"/>
      <c r="DS29" s="607"/>
      <c r="DT29" s="607"/>
      <c r="DU29" s="607"/>
      <c r="DV29" s="608"/>
      <c r="DW29" s="611">
        <v>13.6</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741698</v>
      </c>
      <c r="S30" s="589"/>
      <c r="T30" s="589"/>
      <c r="U30" s="589"/>
      <c r="V30" s="589"/>
      <c r="W30" s="589"/>
      <c r="X30" s="589"/>
      <c r="Y30" s="590"/>
      <c r="Z30" s="641">
        <v>8.1999999999999993</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171</v>
      </c>
      <c r="AY30" s="676"/>
      <c r="AZ30" s="676"/>
      <c r="BA30" s="676"/>
      <c r="BB30" s="676"/>
      <c r="BC30" s="676"/>
      <c r="BD30" s="676"/>
      <c r="BE30" s="676"/>
      <c r="BF30" s="677"/>
      <c r="BG30" s="654">
        <v>98.5</v>
      </c>
      <c r="BH30" s="655"/>
      <c r="BI30" s="655"/>
      <c r="BJ30" s="655"/>
      <c r="BK30" s="655"/>
      <c r="BL30" s="655"/>
      <c r="BM30" s="656">
        <v>95.2</v>
      </c>
      <c r="BN30" s="655"/>
      <c r="BO30" s="655"/>
      <c r="BP30" s="655"/>
      <c r="BQ30" s="657"/>
      <c r="BR30" s="654">
        <v>98.5</v>
      </c>
      <c r="BS30" s="655"/>
      <c r="BT30" s="655"/>
      <c r="BU30" s="655"/>
      <c r="BV30" s="655"/>
      <c r="BW30" s="655"/>
      <c r="BX30" s="656">
        <v>94.9</v>
      </c>
      <c r="BY30" s="655"/>
      <c r="BZ30" s="655"/>
      <c r="CA30" s="655"/>
      <c r="CB30" s="657"/>
      <c r="CD30" s="660"/>
      <c r="CE30" s="661"/>
      <c r="CF30" s="625" t="s">
        <v>292</v>
      </c>
      <c r="CG30" s="622"/>
      <c r="CH30" s="622"/>
      <c r="CI30" s="622"/>
      <c r="CJ30" s="622"/>
      <c r="CK30" s="622"/>
      <c r="CL30" s="622"/>
      <c r="CM30" s="622"/>
      <c r="CN30" s="622"/>
      <c r="CO30" s="622"/>
      <c r="CP30" s="622"/>
      <c r="CQ30" s="623"/>
      <c r="CR30" s="588">
        <v>563436</v>
      </c>
      <c r="CS30" s="589"/>
      <c r="CT30" s="589"/>
      <c r="CU30" s="589"/>
      <c r="CV30" s="589"/>
      <c r="CW30" s="589"/>
      <c r="CX30" s="589"/>
      <c r="CY30" s="590"/>
      <c r="CZ30" s="591">
        <v>6.5</v>
      </c>
      <c r="DA30" s="609"/>
      <c r="DB30" s="609"/>
      <c r="DC30" s="610"/>
      <c r="DD30" s="594">
        <v>563436</v>
      </c>
      <c r="DE30" s="589"/>
      <c r="DF30" s="589"/>
      <c r="DG30" s="589"/>
      <c r="DH30" s="589"/>
      <c r="DI30" s="589"/>
      <c r="DJ30" s="589"/>
      <c r="DK30" s="590"/>
      <c r="DL30" s="594">
        <v>563436</v>
      </c>
      <c r="DM30" s="589"/>
      <c r="DN30" s="589"/>
      <c r="DO30" s="589"/>
      <c r="DP30" s="589"/>
      <c r="DQ30" s="589"/>
      <c r="DR30" s="589"/>
      <c r="DS30" s="589"/>
      <c r="DT30" s="589"/>
      <c r="DU30" s="589"/>
      <c r="DV30" s="590"/>
      <c r="DW30" s="611">
        <v>11.7</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341711</v>
      </c>
      <c r="S31" s="589"/>
      <c r="T31" s="589"/>
      <c r="U31" s="589"/>
      <c r="V31" s="589"/>
      <c r="W31" s="589"/>
      <c r="X31" s="589"/>
      <c r="Y31" s="590"/>
      <c r="Z31" s="641">
        <v>3.8</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98.8</v>
      </c>
      <c r="BH31" s="607"/>
      <c r="BI31" s="607"/>
      <c r="BJ31" s="607"/>
      <c r="BK31" s="607"/>
      <c r="BL31" s="607"/>
      <c r="BM31" s="643">
        <v>96.1</v>
      </c>
      <c r="BN31" s="653"/>
      <c r="BO31" s="653"/>
      <c r="BP31" s="653"/>
      <c r="BQ31" s="617"/>
      <c r="BR31" s="652">
        <v>98.8</v>
      </c>
      <c r="BS31" s="607"/>
      <c r="BT31" s="607"/>
      <c r="BU31" s="607"/>
      <c r="BV31" s="607"/>
      <c r="BW31" s="607"/>
      <c r="BX31" s="643">
        <v>95.6</v>
      </c>
      <c r="BY31" s="653"/>
      <c r="BZ31" s="653"/>
      <c r="CA31" s="653"/>
      <c r="CB31" s="617"/>
      <c r="CD31" s="660"/>
      <c r="CE31" s="661"/>
      <c r="CF31" s="625" t="s">
        <v>296</v>
      </c>
      <c r="CG31" s="622"/>
      <c r="CH31" s="622"/>
      <c r="CI31" s="622"/>
      <c r="CJ31" s="622"/>
      <c r="CK31" s="622"/>
      <c r="CL31" s="622"/>
      <c r="CM31" s="622"/>
      <c r="CN31" s="622"/>
      <c r="CO31" s="622"/>
      <c r="CP31" s="622"/>
      <c r="CQ31" s="623"/>
      <c r="CR31" s="588">
        <v>91290</v>
      </c>
      <c r="CS31" s="607"/>
      <c r="CT31" s="607"/>
      <c r="CU31" s="607"/>
      <c r="CV31" s="607"/>
      <c r="CW31" s="607"/>
      <c r="CX31" s="607"/>
      <c r="CY31" s="608"/>
      <c r="CZ31" s="591">
        <v>1.1000000000000001</v>
      </c>
      <c r="DA31" s="609"/>
      <c r="DB31" s="609"/>
      <c r="DC31" s="610"/>
      <c r="DD31" s="594">
        <v>91290</v>
      </c>
      <c r="DE31" s="607"/>
      <c r="DF31" s="607"/>
      <c r="DG31" s="607"/>
      <c r="DH31" s="607"/>
      <c r="DI31" s="607"/>
      <c r="DJ31" s="607"/>
      <c r="DK31" s="608"/>
      <c r="DL31" s="594">
        <v>91290</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628405</v>
      </c>
      <c r="S32" s="589"/>
      <c r="T32" s="589"/>
      <c r="U32" s="589"/>
      <c r="V32" s="589"/>
      <c r="W32" s="589"/>
      <c r="X32" s="589"/>
      <c r="Y32" s="590"/>
      <c r="Z32" s="641">
        <v>7</v>
      </c>
      <c r="AA32" s="641"/>
      <c r="AB32" s="641"/>
      <c r="AC32" s="641"/>
      <c r="AD32" s="642">
        <v>2255</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98.1</v>
      </c>
      <c r="BH32" s="573"/>
      <c r="BI32" s="573"/>
      <c r="BJ32" s="573"/>
      <c r="BK32" s="573"/>
      <c r="BL32" s="573"/>
      <c r="BM32" s="636">
        <v>93.9</v>
      </c>
      <c r="BN32" s="573"/>
      <c r="BO32" s="573"/>
      <c r="BP32" s="573"/>
      <c r="BQ32" s="630"/>
      <c r="BR32" s="651">
        <v>98</v>
      </c>
      <c r="BS32" s="573"/>
      <c r="BT32" s="573"/>
      <c r="BU32" s="573"/>
      <c r="BV32" s="573"/>
      <c r="BW32" s="573"/>
      <c r="BX32" s="636">
        <v>93.6</v>
      </c>
      <c r="BY32" s="573"/>
      <c r="BZ32" s="573"/>
      <c r="CA32" s="573"/>
      <c r="CB32" s="630"/>
      <c r="CD32" s="662"/>
      <c r="CE32" s="663"/>
      <c r="CF32" s="625" t="s">
        <v>299</v>
      </c>
      <c r="CG32" s="622"/>
      <c r="CH32" s="622"/>
      <c r="CI32" s="622"/>
      <c r="CJ32" s="622"/>
      <c r="CK32" s="622"/>
      <c r="CL32" s="622"/>
      <c r="CM32" s="622"/>
      <c r="CN32" s="622"/>
      <c r="CO32" s="622"/>
      <c r="CP32" s="622"/>
      <c r="CQ32" s="623"/>
      <c r="CR32" s="588">
        <v>249</v>
      </c>
      <c r="CS32" s="589"/>
      <c r="CT32" s="589"/>
      <c r="CU32" s="589"/>
      <c r="CV32" s="589"/>
      <c r="CW32" s="589"/>
      <c r="CX32" s="589"/>
      <c r="CY32" s="590"/>
      <c r="CZ32" s="591">
        <v>0</v>
      </c>
      <c r="DA32" s="609"/>
      <c r="DB32" s="609"/>
      <c r="DC32" s="610"/>
      <c r="DD32" s="594">
        <v>249</v>
      </c>
      <c r="DE32" s="589"/>
      <c r="DF32" s="589"/>
      <c r="DG32" s="589"/>
      <c r="DH32" s="589"/>
      <c r="DI32" s="589"/>
      <c r="DJ32" s="589"/>
      <c r="DK32" s="590"/>
      <c r="DL32" s="594">
        <v>249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1248024</v>
      </c>
      <c r="S33" s="589"/>
      <c r="T33" s="589"/>
      <c r="U33" s="589"/>
      <c r="V33" s="589"/>
      <c r="W33" s="589"/>
      <c r="X33" s="589"/>
      <c r="Y33" s="590"/>
      <c r="Z33" s="641">
        <v>13.8</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3702671</v>
      </c>
      <c r="CS33" s="607"/>
      <c r="CT33" s="607"/>
      <c r="CU33" s="607"/>
      <c r="CV33" s="607"/>
      <c r="CW33" s="607"/>
      <c r="CX33" s="607"/>
      <c r="CY33" s="608"/>
      <c r="CZ33" s="591">
        <v>42.6</v>
      </c>
      <c r="DA33" s="609"/>
      <c r="DB33" s="609"/>
      <c r="DC33" s="610"/>
      <c r="DD33" s="594">
        <v>2775721</v>
      </c>
      <c r="DE33" s="607"/>
      <c r="DF33" s="607"/>
      <c r="DG33" s="607"/>
      <c r="DH33" s="607"/>
      <c r="DI33" s="607"/>
      <c r="DJ33" s="607"/>
      <c r="DK33" s="608"/>
      <c r="DL33" s="594">
        <v>1662634</v>
      </c>
      <c r="DM33" s="607"/>
      <c r="DN33" s="607"/>
      <c r="DO33" s="607"/>
      <c r="DP33" s="607"/>
      <c r="DQ33" s="607"/>
      <c r="DR33" s="607"/>
      <c r="DS33" s="607"/>
      <c r="DT33" s="607"/>
      <c r="DU33" s="607"/>
      <c r="DV33" s="608"/>
      <c r="DW33" s="611">
        <v>34.5</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1325396</v>
      </c>
      <c r="CS34" s="589"/>
      <c r="CT34" s="589"/>
      <c r="CU34" s="589"/>
      <c r="CV34" s="589"/>
      <c r="CW34" s="589"/>
      <c r="CX34" s="589"/>
      <c r="CY34" s="590"/>
      <c r="CZ34" s="591">
        <v>15.3</v>
      </c>
      <c r="DA34" s="609"/>
      <c r="DB34" s="609"/>
      <c r="DC34" s="610"/>
      <c r="DD34" s="594">
        <v>1037127</v>
      </c>
      <c r="DE34" s="589"/>
      <c r="DF34" s="589"/>
      <c r="DG34" s="589"/>
      <c r="DH34" s="589"/>
      <c r="DI34" s="589"/>
      <c r="DJ34" s="589"/>
      <c r="DK34" s="590"/>
      <c r="DL34" s="594">
        <v>555393</v>
      </c>
      <c r="DM34" s="589"/>
      <c r="DN34" s="589"/>
      <c r="DO34" s="589"/>
      <c r="DP34" s="589"/>
      <c r="DQ34" s="589"/>
      <c r="DR34" s="589"/>
      <c r="DS34" s="589"/>
      <c r="DT34" s="589"/>
      <c r="DU34" s="589"/>
      <c r="DV34" s="590"/>
      <c r="DW34" s="611">
        <v>11.5</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412124</v>
      </c>
      <c r="S35" s="589"/>
      <c r="T35" s="589"/>
      <c r="U35" s="589"/>
      <c r="V35" s="589"/>
      <c r="W35" s="589"/>
      <c r="X35" s="589"/>
      <c r="Y35" s="590"/>
      <c r="Z35" s="641">
        <v>4.5999999999999996</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754461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45747</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37494</v>
      </c>
      <c r="CS35" s="607"/>
      <c r="CT35" s="607"/>
      <c r="CU35" s="607"/>
      <c r="CV35" s="607"/>
      <c r="CW35" s="607"/>
      <c r="CX35" s="607"/>
      <c r="CY35" s="608"/>
      <c r="CZ35" s="591">
        <v>0.4</v>
      </c>
      <c r="DA35" s="609"/>
      <c r="DB35" s="609"/>
      <c r="DC35" s="610"/>
      <c r="DD35" s="594">
        <v>20362</v>
      </c>
      <c r="DE35" s="607"/>
      <c r="DF35" s="607"/>
      <c r="DG35" s="607"/>
      <c r="DH35" s="607"/>
      <c r="DI35" s="607"/>
      <c r="DJ35" s="607"/>
      <c r="DK35" s="608"/>
      <c r="DL35" s="594">
        <v>19822</v>
      </c>
      <c r="DM35" s="607"/>
      <c r="DN35" s="607"/>
      <c r="DO35" s="607"/>
      <c r="DP35" s="607"/>
      <c r="DQ35" s="607"/>
      <c r="DR35" s="607"/>
      <c r="DS35" s="607"/>
      <c r="DT35" s="607"/>
      <c r="DU35" s="607"/>
      <c r="DV35" s="608"/>
      <c r="DW35" s="611">
        <v>0.4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9030092</v>
      </c>
      <c r="S36" s="629"/>
      <c r="T36" s="629"/>
      <c r="U36" s="629"/>
      <c r="V36" s="629"/>
      <c r="W36" s="629"/>
      <c r="X36" s="629"/>
      <c r="Y36" s="632"/>
      <c r="Z36" s="633">
        <v>100</v>
      </c>
      <c r="AA36" s="633"/>
      <c r="AB36" s="633"/>
      <c r="AC36" s="633"/>
      <c r="AD36" s="634">
        <v>4413736</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105000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41125</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738327</v>
      </c>
      <c r="CS36" s="589"/>
      <c r="CT36" s="589"/>
      <c r="CU36" s="589"/>
      <c r="CV36" s="589"/>
      <c r="CW36" s="589"/>
      <c r="CX36" s="589"/>
      <c r="CY36" s="590"/>
      <c r="CZ36" s="591">
        <v>8.5</v>
      </c>
      <c r="DA36" s="609"/>
      <c r="DB36" s="609"/>
      <c r="DC36" s="610"/>
      <c r="DD36" s="594">
        <v>714520</v>
      </c>
      <c r="DE36" s="589"/>
      <c r="DF36" s="589"/>
      <c r="DG36" s="589"/>
      <c r="DH36" s="589"/>
      <c r="DI36" s="589"/>
      <c r="DJ36" s="589"/>
      <c r="DK36" s="590"/>
      <c r="DL36" s="594">
        <v>531634</v>
      </c>
      <c r="DM36" s="589"/>
      <c r="DN36" s="589"/>
      <c r="DO36" s="589"/>
      <c r="DP36" s="589"/>
      <c r="DQ36" s="589"/>
      <c r="DR36" s="589"/>
      <c r="DS36" s="589"/>
      <c r="DT36" s="589"/>
      <c r="DU36" s="589"/>
      <c r="DV36" s="590"/>
      <c r="DW36" s="611">
        <v>11</v>
      </c>
      <c r="DX36" s="612"/>
      <c r="DY36" s="612"/>
      <c r="DZ36" s="612"/>
      <c r="EA36" s="612"/>
      <c r="EB36" s="612"/>
      <c r="EC36" s="613"/>
    </row>
    <row r="37" spans="2:133" ht="11.25" customHeight="1">
      <c r="AQ37" s="614" t="s">
        <v>314</v>
      </c>
      <c r="AR37" s="615"/>
      <c r="AS37" s="615"/>
      <c r="AT37" s="615"/>
      <c r="AU37" s="615"/>
      <c r="AV37" s="615"/>
      <c r="AW37" s="615"/>
      <c r="AX37" s="615"/>
      <c r="AY37" s="616"/>
      <c r="AZ37" s="588">
        <v>1000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3240</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316001</v>
      </c>
      <c r="CS37" s="607"/>
      <c r="CT37" s="607"/>
      <c r="CU37" s="607"/>
      <c r="CV37" s="607"/>
      <c r="CW37" s="607"/>
      <c r="CX37" s="607"/>
      <c r="CY37" s="608"/>
      <c r="CZ37" s="591">
        <v>3.6</v>
      </c>
      <c r="DA37" s="609"/>
      <c r="DB37" s="609"/>
      <c r="DC37" s="610"/>
      <c r="DD37" s="594">
        <v>316001</v>
      </c>
      <c r="DE37" s="607"/>
      <c r="DF37" s="607"/>
      <c r="DG37" s="607"/>
      <c r="DH37" s="607"/>
      <c r="DI37" s="607"/>
      <c r="DJ37" s="607"/>
      <c r="DK37" s="608"/>
      <c r="DL37" s="594">
        <v>311272</v>
      </c>
      <c r="DM37" s="607"/>
      <c r="DN37" s="607"/>
      <c r="DO37" s="607"/>
      <c r="DP37" s="607"/>
      <c r="DQ37" s="607"/>
      <c r="DR37" s="607"/>
      <c r="DS37" s="607"/>
      <c r="DT37" s="607"/>
      <c r="DU37" s="607"/>
      <c r="DV37" s="608"/>
      <c r="DW37" s="611">
        <v>6.5</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5337</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648461</v>
      </c>
      <c r="CS38" s="589"/>
      <c r="CT38" s="589"/>
      <c r="CU38" s="589"/>
      <c r="CV38" s="589"/>
      <c r="CW38" s="589"/>
      <c r="CX38" s="589"/>
      <c r="CY38" s="590"/>
      <c r="CZ38" s="591">
        <v>7.5</v>
      </c>
      <c r="DA38" s="609"/>
      <c r="DB38" s="609"/>
      <c r="DC38" s="610"/>
      <c r="DD38" s="594">
        <v>565147</v>
      </c>
      <c r="DE38" s="589"/>
      <c r="DF38" s="589"/>
      <c r="DG38" s="589"/>
      <c r="DH38" s="589"/>
      <c r="DI38" s="589"/>
      <c r="DJ38" s="589"/>
      <c r="DK38" s="590"/>
      <c r="DL38" s="594">
        <v>555785</v>
      </c>
      <c r="DM38" s="589"/>
      <c r="DN38" s="589"/>
      <c r="DO38" s="589"/>
      <c r="DP38" s="589"/>
      <c r="DQ38" s="589"/>
      <c r="DR38" s="589"/>
      <c r="DS38" s="589"/>
      <c r="DT38" s="589"/>
      <c r="DU38" s="589"/>
      <c r="DV38" s="590"/>
      <c r="DW38" s="611">
        <v>11.5</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439993</v>
      </c>
      <c r="CS39" s="607"/>
      <c r="CT39" s="607"/>
      <c r="CU39" s="607"/>
      <c r="CV39" s="607"/>
      <c r="CW39" s="607"/>
      <c r="CX39" s="607"/>
      <c r="CY39" s="608"/>
      <c r="CZ39" s="591">
        <v>5.0999999999999996</v>
      </c>
      <c r="DA39" s="609"/>
      <c r="DB39" s="609"/>
      <c r="DC39" s="610"/>
      <c r="DD39" s="594">
        <v>438565</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95391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69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513000</v>
      </c>
      <c r="CS40" s="589"/>
      <c r="CT40" s="589"/>
      <c r="CU40" s="589"/>
      <c r="CV40" s="589"/>
      <c r="CW40" s="589"/>
      <c r="CX40" s="589"/>
      <c r="CY40" s="590"/>
      <c r="CZ40" s="591">
        <v>5.9</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553070</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292</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2129402</v>
      </c>
      <c r="CS42" s="589"/>
      <c r="CT42" s="589"/>
      <c r="CU42" s="589"/>
      <c r="CV42" s="589"/>
      <c r="CW42" s="589"/>
      <c r="CX42" s="589"/>
      <c r="CY42" s="590"/>
      <c r="CZ42" s="591">
        <v>24.5</v>
      </c>
      <c r="DA42" s="592"/>
      <c r="DB42" s="592"/>
      <c r="DC42" s="593"/>
      <c r="DD42" s="594">
        <v>350311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56155</v>
      </c>
      <c r="CS43" s="607"/>
      <c r="CT43" s="607"/>
      <c r="CU43" s="607"/>
      <c r="CV43" s="607"/>
      <c r="CW43" s="607"/>
      <c r="CX43" s="607"/>
      <c r="CY43" s="608"/>
      <c r="CZ43" s="591">
        <v>0.6</v>
      </c>
      <c r="DA43" s="609"/>
      <c r="DB43" s="609"/>
      <c r="DC43" s="610"/>
      <c r="DD43" s="594">
        <v>56155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288</v>
      </c>
      <c r="CE44" s="602"/>
      <c r="CF44" s="585" t="s">
        <v>337</v>
      </c>
      <c r="CG44" s="586"/>
      <c r="CH44" s="586"/>
      <c r="CI44" s="586"/>
      <c r="CJ44" s="586"/>
      <c r="CK44" s="586"/>
      <c r="CL44" s="586"/>
      <c r="CM44" s="586"/>
      <c r="CN44" s="586"/>
      <c r="CO44" s="586"/>
      <c r="CP44" s="586"/>
      <c r="CQ44" s="587"/>
      <c r="CR44" s="588">
        <v>2127706</v>
      </c>
      <c r="CS44" s="589"/>
      <c r="CT44" s="589"/>
      <c r="CU44" s="589"/>
      <c r="CV44" s="589"/>
      <c r="CW44" s="589"/>
      <c r="CX44" s="589"/>
      <c r="CY44" s="590"/>
      <c r="CZ44" s="591">
        <v>24.5</v>
      </c>
      <c r="DA44" s="592"/>
      <c r="DB44" s="592"/>
      <c r="DC44" s="593"/>
      <c r="DD44" s="594">
        <v>349598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306012</v>
      </c>
      <c r="CS45" s="607"/>
      <c r="CT45" s="607"/>
      <c r="CU45" s="607"/>
      <c r="CV45" s="607"/>
      <c r="CW45" s="607"/>
      <c r="CX45" s="607"/>
      <c r="CY45" s="608"/>
      <c r="CZ45" s="591">
        <v>3.5</v>
      </c>
      <c r="DA45" s="609"/>
      <c r="DB45" s="609"/>
      <c r="DC45" s="610"/>
      <c r="DD45" s="594">
        <v>30792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1820858</v>
      </c>
      <c r="CS46" s="589"/>
      <c r="CT46" s="589"/>
      <c r="CU46" s="589"/>
      <c r="CV46" s="589"/>
      <c r="CW46" s="589"/>
      <c r="CX46" s="589"/>
      <c r="CY46" s="590"/>
      <c r="CZ46" s="591">
        <v>21</v>
      </c>
      <c r="DA46" s="592"/>
      <c r="DB46" s="592"/>
      <c r="DC46" s="593"/>
      <c r="DD46" s="594">
        <v>317970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1696</v>
      </c>
      <c r="CS47" s="607"/>
      <c r="CT47" s="607"/>
      <c r="CU47" s="607"/>
      <c r="CV47" s="607"/>
      <c r="CW47" s="607"/>
      <c r="CX47" s="607"/>
      <c r="CY47" s="608"/>
      <c r="CZ47" s="591">
        <v>0</v>
      </c>
      <c r="DA47" s="609"/>
      <c r="DB47" s="609"/>
      <c r="DC47" s="610"/>
      <c r="DD47" s="594">
        <v>713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8688642</v>
      </c>
      <c r="CS49" s="573"/>
      <c r="CT49" s="573"/>
      <c r="CU49" s="573"/>
      <c r="CV49" s="573"/>
      <c r="CW49" s="573"/>
      <c r="CX49" s="573"/>
      <c r="CY49" s="574"/>
      <c r="CZ49" s="575">
        <v>100</v>
      </c>
      <c r="DA49" s="576"/>
      <c r="DB49" s="576"/>
      <c r="DC49" s="577"/>
      <c r="DD49" s="578">
        <v>5243489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344</v>
      </c>
      <c r="DK2" s="1110"/>
      <c r="DL2" s="1110"/>
      <c r="DM2" s="1110"/>
      <c r="DN2" s="1110"/>
      <c r="DO2" s="1111"/>
      <c r="DP2" s="200"/>
      <c r="DQ2" s="1109" t="s">
        <v>345</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346</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348</v>
      </c>
      <c r="B5" s="995"/>
      <c r="C5" s="995"/>
      <c r="D5" s="995"/>
      <c r="E5" s="995"/>
      <c r="F5" s="995"/>
      <c r="G5" s="995"/>
      <c r="H5" s="995"/>
      <c r="I5" s="995"/>
      <c r="J5" s="995"/>
      <c r="K5" s="995"/>
      <c r="L5" s="995"/>
      <c r="M5" s="995"/>
      <c r="N5" s="995"/>
      <c r="O5" s="995"/>
      <c r="P5" s="996"/>
      <c r="Q5" s="1000" t="s">
        <v>349</v>
      </c>
      <c r="R5" s="1001"/>
      <c r="S5" s="1001"/>
      <c r="T5" s="1001"/>
      <c r="U5" s="1002"/>
      <c r="V5" s="1000" t="s">
        <v>350</v>
      </c>
      <c r="W5" s="1001"/>
      <c r="X5" s="1001"/>
      <c r="Y5" s="1001"/>
      <c r="Z5" s="1002"/>
      <c r="AA5" s="1000" t="s">
        <v>351</v>
      </c>
      <c r="AB5" s="1001"/>
      <c r="AC5" s="1001"/>
      <c r="AD5" s="1001"/>
      <c r="AE5" s="1001"/>
      <c r="AF5" s="1112" t="s">
        <v>352</v>
      </c>
      <c r="AG5" s="1001"/>
      <c r="AH5" s="1001"/>
      <c r="AI5" s="1001"/>
      <c r="AJ5" s="1016"/>
      <c r="AK5" s="1001" t="s">
        <v>353</v>
      </c>
      <c r="AL5" s="1001"/>
      <c r="AM5" s="1001"/>
      <c r="AN5" s="1001"/>
      <c r="AO5" s="1002"/>
      <c r="AP5" s="1000" t="s">
        <v>354</v>
      </c>
      <c r="AQ5" s="1001"/>
      <c r="AR5" s="1001"/>
      <c r="AS5" s="1001"/>
      <c r="AT5" s="1002"/>
      <c r="AU5" s="1000" t="s">
        <v>355</v>
      </c>
      <c r="AV5" s="1001"/>
      <c r="AW5" s="1001"/>
      <c r="AX5" s="1001"/>
      <c r="AY5" s="1016"/>
      <c r="AZ5" s="207"/>
      <c r="BA5" s="207"/>
      <c r="BB5" s="207"/>
      <c r="BC5" s="207"/>
      <c r="BD5" s="207"/>
      <c r="BE5" s="208"/>
      <c r="BF5" s="208"/>
      <c r="BG5" s="208"/>
      <c r="BH5" s="208"/>
      <c r="BI5" s="208"/>
      <c r="BJ5" s="208"/>
      <c r="BK5" s="208"/>
      <c r="BL5" s="208"/>
      <c r="BM5" s="208"/>
      <c r="BN5" s="208"/>
      <c r="BO5" s="208"/>
      <c r="BP5" s="208"/>
      <c r="BQ5" s="994" t="s">
        <v>356</v>
      </c>
      <c r="BR5" s="995"/>
      <c r="BS5" s="995"/>
      <c r="BT5" s="995"/>
      <c r="BU5" s="995"/>
      <c r="BV5" s="995"/>
      <c r="BW5" s="995"/>
      <c r="BX5" s="995"/>
      <c r="BY5" s="995"/>
      <c r="BZ5" s="995"/>
      <c r="CA5" s="995"/>
      <c r="CB5" s="995"/>
      <c r="CC5" s="995"/>
      <c r="CD5" s="995"/>
      <c r="CE5" s="995"/>
      <c r="CF5" s="995"/>
      <c r="CG5" s="996"/>
      <c r="CH5" s="1000" t="s">
        <v>357</v>
      </c>
      <c r="CI5" s="1001"/>
      <c r="CJ5" s="1001"/>
      <c r="CK5" s="1001"/>
      <c r="CL5" s="1002"/>
      <c r="CM5" s="1000" t="s">
        <v>358</v>
      </c>
      <c r="CN5" s="1001"/>
      <c r="CO5" s="1001"/>
      <c r="CP5" s="1001"/>
      <c r="CQ5" s="1002"/>
      <c r="CR5" s="1000" t="s">
        <v>359</v>
      </c>
      <c r="CS5" s="1001"/>
      <c r="CT5" s="1001"/>
      <c r="CU5" s="1001"/>
      <c r="CV5" s="1002"/>
      <c r="CW5" s="1000" t="s">
        <v>360</v>
      </c>
      <c r="CX5" s="1001"/>
      <c r="CY5" s="1001"/>
      <c r="CZ5" s="1001"/>
      <c r="DA5" s="1002"/>
      <c r="DB5" s="1000" t="s">
        <v>361</v>
      </c>
      <c r="DC5" s="1001"/>
      <c r="DD5" s="1001"/>
      <c r="DE5" s="1001"/>
      <c r="DF5" s="1002"/>
      <c r="DG5" s="1097" t="s">
        <v>362</v>
      </c>
      <c r="DH5" s="1098"/>
      <c r="DI5" s="1098"/>
      <c r="DJ5" s="1098"/>
      <c r="DK5" s="1099"/>
      <c r="DL5" s="1097" t="s">
        <v>363</v>
      </c>
      <c r="DM5" s="1098"/>
      <c r="DN5" s="1098"/>
      <c r="DO5" s="1098"/>
      <c r="DP5" s="1099"/>
      <c r="DQ5" s="1000" t="s">
        <v>364</v>
      </c>
      <c r="DR5" s="1001"/>
      <c r="DS5" s="1001"/>
      <c r="DT5" s="1001"/>
      <c r="DU5" s="1002"/>
      <c r="DV5" s="1000" t="s">
        <v>355</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8" t="s">
        <v>365</v>
      </c>
      <c r="C7" s="1049"/>
      <c r="D7" s="1049"/>
      <c r="E7" s="1049"/>
      <c r="F7" s="1049"/>
      <c r="G7" s="1049"/>
      <c r="H7" s="1049"/>
      <c r="I7" s="1049"/>
      <c r="J7" s="1049"/>
      <c r="K7" s="1049"/>
      <c r="L7" s="1049"/>
      <c r="M7" s="1049"/>
      <c r="N7" s="1049"/>
      <c r="O7" s="1049"/>
      <c r="P7" s="1050"/>
      <c r="Q7" s="1103">
        <v>9030</v>
      </c>
      <c r="R7" s="1104"/>
      <c r="S7" s="1104"/>
      <c r="T7" s="1104"/>
      <c r="U7" s="1104"/>
      <c r="V7" s="1104">
        <v>8689</v>
      </c>
      <c r="W7" s="1104"/>
      <c r="X7" s="1104"/>
      <c r="Y7" s="1104"/>
      <c r="Z7" s="1104"/>
      <c r="AA7" s="1104">
        <v>341</v>
      </c>
      <c r="AB7" s="1104"/>
      <c r="AC7" s="1104"/>
      <c r="AD7" s="1104"/>
      <c r="AE7" s="1105"/>
      <c r="AF7" s="1106">
        <v>335</v>
      </c>
      <c r="AG7" s="1107"/>
      <c r="AH7" s="1107"/>
      <c r="AI7" s="1107"/>
      <c r="AJ7" s="1108"/>
      <c r="AK7" s="1090">
        <v>742</v>
      </c>
      <c r="AL7" s="1091"/>
      <c r="AM7" s="1091"/>
      <c r="AN7" s="1091"/>
      <c r="AO7" s="1091"/>
      <c r="AP7" s="1091">
        <v>9427</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531</v>
      </c>
      <c r="BT7" s="1095"/>
      <c r="BU7" s="1095"/>
      <c r="BV7" s="1095"/>
      <c r="BW7" s="1095"/>
      <c r="BX7" s="1095"/>
      <c r="BY7" s="1095"/>
      <c r="BZ7" s="1095"/>
      <c r="CA7" s="1095"/>
      <c r="CB7" s="1095"/>
      <c r="CC7" s="1095"/>
      <c r="CD7" s="1095"/>
      <c r="CE7" s="1095"/>
      <c r="CF7" s="1095"/>
      <c r="CG7" s="1096"/>
      <c r="CH7" s="1087">
        <v>-5</v>
      </c>
      <c r="CI7" s="1088"/>
      <c r="CJ7" s="1088"/>
      <c r="CK7" s="1088"/>
      <c r="CL7" s="1089"/>
      <c r="CM7" s="1087">
        <v>-1297</v>
      </c>
      <c r="CN7" s="1088"/>
      <c r="CO7" s="1088"/>
      <c r="CP7" s="1088"/>
      <c r="CQ7" s="1089"/>
      <c r="CR7" s="1087">
        <v>10</v>
      </c>
      <c r="CS7" s="1088"/>
      <c r="CT7" s="1088"/>
      <c r="CU7" s="1088"/>
      <c r="CV7" s="1089"/>
      <c r="CW7" s="1087">
        <v>47</v>
      </c>
      <c r="CX7" s="1088"/>
      <c r="CY7" s="1088"/>
      <c r="CZ7" s="1088"/>
      <c r="DA7" s="1089"/>
      <c r="DB7" s="1087">
        <v>0</v>
      </c>
      <c r="DC7" s="1088"/>
      <c r="DD7" s="1088"/>
      <c r="DE7" s="1088"/>
      <c r="DF7" s="1089"/>
      <c r="DG7" s="1087">
        <v>2361</v>
      </c>
      <c r="DH7" s="1088"/>
      <c r="DI7" s="1088"/>
      <c r="DJ7" s="1088"/>
      <c r="DK7" s="1089"/>
      <c r="DL7" s="1087">
        <v>0</v>
      </c>
      <c r="DM7" s="1088"/>
      <c r="DN7" s="1088"/>
      <c r="DO7" s="1088"/>
      <c r="DP7" s="1089"/>
      <c r="DQ7" s="1087">
        <v>2112</v>
      </c>
      <c r="DR7" s="1088"/>
      <c r="DS7" s="1088"/>
      <c r="DT7" s="1088"/>
      <c r="DU7" s="1089"/>
      <c r="DV7" s="1114"/>
      <c r="DW7" s="1115"/>
      <c r="DX7" s="1115"/>
      <c r="DY7" s="1115"/>
      <c r="DZ7" s="1116"/>
      <c r="EA7" s="205"/>
    </row>
    <row r="8" spans="1:131" s="206" customFormat="1" ht="26.25" customHeight="1">
      <c r="A8" s="212">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550</v>
      </c>
      <c r="BT8" s="1014"/>
      <c r="BU8" s="1014"/>
      <c r="BV8" s="1014"/>
      <c r="BW8" s="1014"/>
      <c r="BX8" s="1014"/>
      <c r="BY8" s="1014"/>
      <c r="BZ8" s="1014"/>
      <c r="CA8" s="1014"/>
      <c r="CB8" s="1014"/>
      <c r="CC8" s="1014"/>
      <c r="CD8" s="1014"/>
      <c r="CE8" s="1014"/>
      <c r="CF8" s="1014"/>
      <c r="CG8" s="1015"/>
      <c r="CH8" s="988">
        <v>-1</v>
      </c>
      <c r="CI8" s="989"/>
      <c r="CJ8" s="989"/>
      <c r="CK8" s="989"/>
      <c r="CL8" s="990"/>
      <c r="CM8" s="988">
        <v>144</v>
      </c>
      <c r="CN8" s="989"/>
      <c r="CO8" s="989"/>
      <c r="CP8" s="989"/>
      <c r="CQ8" s="990"/>
      <c r="CR8" s="988">
        <v>3</v>
      </c>
      <c r="CS8" s="989"/>
      <c r="CT8" s="989"/>
      <c r="CU8" s="989"/>
      <c r="CV8" s="990"/>
      <c r="CW8" s="988">
        <v>25</v>
      </c>
      <c r="CX8" s="989"/>
      <c r="CY8" s="989"/>
      <c r="CZ8" s="989"/>
      <c r="DA8" s="990"/>
      <c r="DB8" s="988">
        <v>0</v>
      </c>
      <c r="DC8" s="989"/>
      <c r="DD8" s="989"/>
      <c r="DE8" s="989"/>
      <c r="DF8" s="990"/>
      <c r="DG8" s="988">
        <v>0</v>
      </c>
      <c r="DH8" s="989"/>
      <c r="DI8" s="989"/>
      <c r="DJ8" s="989"/>
      <c r="DK8" s="990"/>
      <c r="DL8" s="988">
        <v>8</v>
      </c>
      <c r="DM8" s="989"/>
      <c r="DN8" s="989"/>
      <c r="DO8" s="989"/>
      <c r="DP8" s="990"/>
      <c r="DQ8" s="988">
        <v>8</v>
      </c>
      <c r="DR8" s="989"/>
      <c r="DS8" s="989"/>
      <c r="DT8" s="989"/>
      <c r="DU8" s="990"/>
      <c r="DV8" s="991"/>
      <c r="DW8" s="992"/>
      <c r="DX8" s="992"/>
      <c r="DY8" s="992"/>
      <c r="DZ8" s="993"/>
      <c r="EA8" s="205"/>
    </row>
    <row r="9" spans="1:131" s="206" customFormat="1" ht="26.25" customHeight="1">
      <c r="A9" s="212">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366</v>
      </c>
      <c r="BA22" s="1034"/>
      <c r="BB22" s="1034"/>
      <c r="BC22" s="1034"/>
      <c r="BD22" s="1035"/>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7">
        <v>9030</v>
      </c>
      <c r="R23" s="1068"/>
      <c r="S23" s="1068"/>
      <c r="T23" s="1068"/>
      <c r="U23" s="1068"/>
      <c r="V23" s="1068">
        <v>8689</v>
      </c>
      <c r="W23" s="1068"/>
      <c r="X23" s="1068"/>
      <c r="Y23" s="1068"/>
      <c r="Z23" s="1068"/>
      <c r="AA23" s="1068">
        <v>341</v>
      </c>
      <c r="AB23" s="1068"/>
      <c r="AC23" s="1068"/>
      <c r="AD23" s="1068"/>
      <c r="AE23" s="1069"/>
      <c r="AF23" s="1070">
        <v>335</v>
      </c>
      <c r="AG23" s="1068"/>
      <c r="AH23" s="1068"/>
      <c r="AI23" s="1068"/>
      <c r="AJ23" s="1071"/>
      <c r="AK23" s="1072"/>
      <c r="AL23" s="1073"/>
      <c r="AM23" s="1073"/>
      <c r="AN23" s="1073"/>
      <c r="AO23" s="1073"/>
      <c r="AP23" s="1068">
        <v>9427</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369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370</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348</v>
      </c>
      <c r="B26" s="995"/>
      <c r="C26" s="995"/>
      <c r="D26" s="995"/>
      <c r="E26" s="995"/>
      <c r="F26" s="995"/>
      <c r="G26" s="995"/>
      <c r="H26" s="995"/>
      <c r="I26" s="995"/>
      <c r="J26" s="995"/>
      <c r="K26" s="995"/>
      <c r="L26" s="995"/>
      <c r="M26" s="995"/>
      <c r="N26" s="995"/>
      <c r="O26" s="995"/>
      <c r="P26" s="996"/>
      <c r="Q26" s="1000" t="s">
        <v>371</v>
      </c>
      <c r="R26" s="1001"/>
      <c r="S26" s="1001"/>
      <c r="T26" s="1001"/>
      <c r="U26" s="1002"/>
      <c r="V26" s="1000" t="s">
        <v>372</v>
      </c>
      <c r="W26" s="1001"/>
      <c r="X26" s="1001"/>
      <c r="Y26" s="1001"/>
      <c r="Z26" s="1002"/>
      <c r="AA26" s="1000" t="s">
        <v>373</v>
      </c>
      <c r="AB26" s="1001"/>
      <c r="AC26" s="1001"/>
      <c r="AD26" s="1001"/>
      <c r="AE26" s="1001"/>
      <c r="AF26" s="1058" t="s">
        <v>374</v>
      </c>
      <c r="AG26" s="1007"/>
      <c r="AH26" s="1007"/>
      <c r="AI26" s="1007"/>
      <c r="AJ26" s="1059"/>
      <c r="AK26" s="1001" t="s">
        <v>375</v>
      </c>
      <c r="AL26" s="1001"/>
      <c r="AM26" s="1001"/>
      <c r="AN26" s="1001"/>
      <c r="AO26" s="1002"/>
      <c r="AP26" s="1000" t="s">
        <v>376</v>
      </c>
      <c r="AQ26" s="1001"/>
      <c r="AR26" s="1001"/>
      <c r="AS26" s="1001"/>
      <c r="AT26" s="1002"/>
      <c r="AU26" s="1000" t="s">
        <v>377</v>
      </c>
      <c r="AV26" s="1001"/>
      <c r="AW26" s="1001"/>
      <c r="AX26" s="1001"/>
      <c r="AY26" s="1002"/>
      <c r="AZ26" s="1000" t="s">
        <v>378</v>
      </c>
      <c r="BA26" s="1001"/>
      <c r="BB26" s="1001"/>
      <c r="BC26" s="1001"/>
      <c r="BD26" s="1002"/>
      <c r="BE26" s="1000" t="s">
        <v>355</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8" t="s">
        <v>379</v>
      </c>
      <c r="C28" s="1049"/>
      <c r="D28" s="1049"/>
      <c r="E28" s="1049"/>
      <c r="F28" s="1049"/>
      <c r="G28" s="1049"/>
      <c r="H28" s="1049"/>
      <c r="I28" s="1049"/>
      <c r="J28" s="1049"/>
      <c r="K28" s="1049"/>
      <c r="L28" s="1049"/>
      <c r="M28" s="1049"/>
      <c r="N28" s="1049"/>
      <c r="O28" s="1049"/>
      <c r="P28" s="1050"/>
      <c r="Q28" s="1051">
        <v>2297</v>
      </c>
      <c r="R28" s="1052"/>
      <c r="S28" s="1052"/>
      <c r="T28" s="1052"/>
      <c r="U28" s="1052"/>
      <c r="V28" s="1052">
        <v>2251</v>
      </c>
      <c r="W28" s="1052"/>
      <c r="X28" s="1052"/>
      <c r="Y28" s="1052"/>
      <c r="Z28" s="1052"/>
      <c r="AA28" s="1052">
        <v>46</v>
      </c>
      <c r="AB28" s="1052"/>
      <c r="AC28" s="1052"/>
      <c r="AD28" s="1052"/>
      <c r="AE28" s="1053"/>
      <c r="AF28" s="1054">
        <v>46</v>
      </c>
      <c r="AG28" s="1052"/>
      <c r="AH28" s="1052"/>
      <c r="AI28" s="1052"/>
      <c r="AJ28" s="1055"/>
      <c r="AK28" s="1056">
        <v>95</v>
      </c>
      <c r="AL28" s="1057"/>
      <c r="AM28" s="1057"/>
      <c r="AN28" s="1057"/>
      <c r="AO28" s="1057"/>
      <c r="AP28" s="1045" t="s">
        <v>112</v>
      </c>
      <c r="AQ28" s="1045"/>
      <c r="AR28" s="1045"/>
      <c r="AS28" s="1045"/>
      <c r="AT28" s="1045"/>
      <c r="AU28" s="1045" t="s">
        <v>112</v>
      </c>
      <c r="AV28" s="1045"/>
      <c r="AW28" s="1045"/>
      <c r="AX28" s="1045"/>
      <c r="AY28" s="1045"/>
      <c r="AZ28" s="1045" t="s">
        <v>112</v>
      </c>
      <c r="BA28" s="1045"/>
      <c r="BB28" s="1045"/>
      <c r="BC28" s="1045"/>
      <c r="BD28" s="1045"/>
      <c r="BE28" s="1046"/>
      <c r="BF28" s="1046"/>
      <c r="BG28" s="1046"/>
      <c r="BH28" s="1046"/>
      <c r="BI28" s="1047"/>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6" t="s">
        <v>380</v>
      </c>
      <c r="C29" s="1037"/>
      <c r="D29" s="1037"/>
      <c r="E29" s="1037"/>
      <c r="F29" s="1037"/>
      <c r="G29" s="1037"/>
      <c r="H29" s="1037"/>
      <c r="I29" s="1037"/>
      <c r="J29" s="1037"/>
      <c r="K29" s="1037"/>
      <c r="L29" s="1037"/>
      <c r="M29" s="1037"/>
      <c r="N29" s="1037"/>
      <c r="O29" s="1037"/>
      <c r="P29" s="1038"/>
      <c r="Q29" s="1042">
        <v>312</v>
      </c>
      <c r="R29" s="1043"/>
      <c r="S29" s="1043"/>
      <c r="T29" s="1043"/>
      <c r="U29" s="1043"/>
      <c r="V29" s="1043">
        <v>311</v>
      </c>
      <c r="W29" s="1043"/>
      <c r="X29" s="1043"/>
      <c r="Y29" s="1043"/>
      <c r="Z29" s="1043"/>
      <c r="AA29" s="1043">
        <v>1</v>
      </c>
      <c r="AB29" s="1043"/>
      <c r="AC29" s="1043"/>
      <c r="AD29" s="1043"/>
      <c r="AE29" s="1044"/>
      <c r="AF29" s="1018">
        <v>1</v>
      </c>
      <c r="AG29" s="1019"/>
      <c r="AH29" s="1019"/>
      <c r="AI29" s="1019"/>
      <c r="AJ29" s="1020"/>
      <c r="AK29" s="975">
        <v>302</v>
      </c>
      <c r="AL29" s="967"/>
      <c r="AM29" s="967"/>
      <c r="AN29" s="967"/>
      <c r="AO29" s="967"/>
      <c r="AP29" s="1041" t="s">
        <v>532</v>
      </c>
      <c r="AQ29" s="1041"/>
      <c r="AR29" s="1041"/>
      <c r="AS29" s="1041"/>
      <c r="AT29" s="1041"/>
      <c r="AU29" s="1041" t="s">
        <v>532</v>
      </c>
      <c r="AV29" s="1041"/>
      <c r="AW29" s="1041"/>
      <c r="AX29" s="1041"/>
      <c r="AY29" s="1041"/>
      <c r="AZ29" s="1041" t="s">
        <v>532</v>
      </c>
      <c r="BA29" s="1041"/>
      <c r="BB29" s="1041"/>
      <c r="BC29" s="1041"/>
      <c r="BD29" s="1041"/>
      <c r="BE29" s="1031"/>
      <c r="BF29" s="1031"/>
      <c r="BG29" s="1031"/>
      <c r="BH29" s="1031"/>
      <c r="BI29" s="1032"/>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6" t="s">
        <v>381</v>
      </c>
      <c r="C30" s="1037"/>
      <c r="D30" s="1037"/>
      <c r="E30" s="1037"/>
      <c r="F30" s="1037"/>
      <c r="G30" s="1037"/>
      <c r="H30" s="1037"/>
      <c r="I30" s="1037"/>
      <c r="J30" s="1037"/>
      <c r="K30" s="1037"/>
      <c r="L30" s="1037"/>
      <c r="M30" s="1037"/>
      <c r="N30" s="1037"/>
      <c r="O30" s="1037"/>
      <c r="P30" s="1038"/>
      <c r="Q30" s="1042">
        <v>236</v>
      </c>
      <c r="R30" s="1043"/>
      <c r="S30" s="1043"/>
      <c r="T30" s="1043"/>
      <c r="U30" s="1043"/>
      <c r="V30" s="1043">
        <v>236</v>
      </c>
      <c r="W30" s="1043"/>
      <c r="X30" s="1043"/>
      <c r="Y30" s="1043"/>
      <c r="Z30" s="1043"/>
      <c r="AA30" s="1043">
        <v>0</v>
      </c>
      <c r="AB30" s="1043"/>
      <c r="AC30" s="1043"/>
      <c r="AD30" s="1043"/>
      <c r="AE30" s="1044"/>
      <c r="AF30" s="1018" t="s">
        <v>112</v>
      </c>
      <c r="AG30" s="1019"/>
      <c r="AH30" s="1019"/>
      <c r="AI30" s="1019"/>
      <c r="AJ30" s="1020"/>
      <c r="AK30" s="975">
        <v>1</v>
      </c>
      <c r="AL30" s="967"/>
      <c r="AM30" s="967"/>
      <c r="AN30" s="967"/>
      <c r="AO30" s="967"/>
      <c r="AP30" s="1041" t="s">
        <v>112</v>
      </c>
      <c r="AQ30" s="1041"/>
      <c r="AR30" s="1041"/>
      <c r="AS30" s="1041"/>
      <c r="AT30" s="1041"/>
      <c r="AU30" s="1041" t="s">
        <v>112</v>
      </c>
      <c r="AV30" s="1041"/>
      <c r="AW30" s="1041"/>
      <c r="AX30" s="1041"/>
      <c r="AY30" s="1041"/>
      <c r="AZ30" s="1041" t="s">
        <v>112</v>
      </c>
      <c r="BA30" s="1041"/>
      <c r="BB30" s="1041"/>
      <c r="BC30" s="1041"/>
      <c r="BD30" s="1041"/>
      <c r="BE30" s="1031"/>
      <c r="BF30" s="1031"/>
      <c r="BG30" s="1031"/>
      <c r="BH30" s="1031"/>
      <c r="BI30" s="1032"/>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6" t="s">
        <v>382</v>
      </c>
      <c r="C31" s="1037"/>
      <c r="D31" s="1037"/>
      <c r="E31" s="1037"/>
      <c r="F31" s="1037"/>
      <c r="G31" s="1037"/>
      <c r="H31" s="1037"/>
      <c r="I31" s="1037"/>
      <c r="J31" s="1037"/>
      <c r="K31" s="1037"/>
      <c r="L31" s="1037"/>
      <c r="M31" s="1037"/>
      <c r="N31" s="1037"/>
      <c r="O31" s="1037"/>
      <c r="P31" s="1038"/>
      <c r="Q31" s="1042">
        <v>10</v>
      </c>
      <c r="R31" s="1043"/>
      <c r="S31" s="1043"/>
      <c r="T31" s="1043"/>
      <c r="U31" s="1043"/>
      <c r="V31" s="1043">
        <v>7</v>
      </c>
      <c r="W31" s="1043"/>
      <c r="X31" s="1043"/>
      <c r="Y31" s="1043"/>
      <c r="Z31" s="1043"/>
      <c r="AA31" s="1043">
        <v>3</v>
      </c>
      <c r="AB31" s="1043"/>
      <c r="AC31" s="1043"/>
      <c r="AD31" s="1043"/>
      <c r="AE31" s="1044"/>
      <c r="AF31" s="1018">
        <v>3</v>
      </c>
      <c r="AG31" s="1019"/>
      <c r="AH31" s="1019"/>
      <c r="AI31" s="1019"/>
      <c r="AJ31" s="1020"/>
      <c r="AK31" s="975">
        <v>0</v>
      </c>
      <c r="AL31" s="967"/>
      <c r="AM31" s="967"/>
      <c r="AN31" s="967"/>
      <c r="AO31" s="967"/>
      <c r="AP31" s="1041" t="s">
        <v>112</v>
      </c>
      <c r="AQ31" s="1041"/>
      <c r="AR31" s="1041"/>
      <c r="AS31" s="1041"/>
      <c r="AT31" s="1041"/>
      <c r="AU31" s="1041" t="s">
        <v>112</v>
      </c>
      <c r="AV31" s="1041"/>
      <c r="AW31" s="1041"/>
      <c r="AX31" s="1041"/>
      <c r="AY31" s="1041"/>
      <c r="AZ31" s="1041" t="s">
        <v>112</v>
      </c>
      <c r="BA31" s="1041"/>
      <c r="BB31" s="1041"/>
      <c r="BC31" s="1041"/>
      <c r="BD31" s="1041"/>
      <c r="BE31" s="1031"/>
      <c r="BF31" s="1031"/>
      <c r="BG31" s="1031"/>
      <c r="BH31" s="1031"/>
      <c r="BI31" s="1032"/>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6" t="s">
        <v>383</v>
      </c>
      <c r="C32" s="1037"/>
      <c r="D32" s="1037"/>
      <c r="E32" s="1037"/>
      <c r="F32" s="1037"/>
      <c r="G32" s="1037"/>
      <c r="H32" s="1037"/>
      <c r="I32" s="1037"/>
      <c r="J32" s="1037"/>
      <c r="K32" s="1037"/>
      <c r="L32" s="1037"/>
      <c r="M32" s="1037"/>
      <c r="N32" s="1037"/>
      <c r="O32" s="1037"/>
      <c r="P32" s="1038"/>
      <c r="Q32" s="1042">
        <v>14</v>
      </c>
      <c r="R32" s="1043"/>
      <c r="S32" s="1043"/>
      <c r="T32" s="1043"/>
      <c r="U32" s="1043"/>
      <c r="V32" s="1043">
        <v>5</v>
      </c>
      <c r="W32" s="1043"/>
      <c r="X32" s="1043"/>
      <c r="Y32" s="1043"/>
      <c r="Z32" s="1043"/>
      <c r="AA32" s="1043">
        <v>9</v>
      </c>
      <c r="AB32" s="1043"/>
      <c r="AC32" s="1043"/>
      <c r="AD32" s="1043"/>
      <c r="AE32" s="1044"/>
      <c r="AF32" s="1018">
        <v>9</v>
      </c>
      <c r="AG32" s="1019"/>
      <c r="AH32" s="1019"/>
      <c r="AI32" s="1019"/>
      <c r="AJ32" s="1020"/>
      <c r="AK32" s="975">
        <v>0</v>
      </c>
      <c r="AL32" s="967"/>
      <c r="AM32" s="967"/>
      <c r="AN32" s="967"/>
      <c r="AO32" s="967"/>
      <c r="AP32" s="1041" t="s">
        <v>112</v>
      </c>
      <c r="AQ32" s="1041"/>
      <c r="AR32" s="1041"/>
      <c r="AS32" s="1041"/>
      <c r="AT32" s="1041"/>
      <c r="AU32" s="1041" t="s">
        <v>112</v>
      </c>
      <c r="AV32" s="1041"/>
      <c r="AW32" s="1041"/>
      <c r="AX32" s="1041"/>
      <c r="AY32" s="1041"/>
      <c r="AZ32" s="1041" t="s">
        <v>112</v>
      </c>
      <c r="BA32" s="1041"/>
      <c r="BB32" s="1041"/>
      <c r="BC32" s="1041"/>
      <c r="BD32" s="1041"/>
      <c r="BE32" s="1031"/>
      <c r="BF32" s="1031"/>
      <c r="BG32" s="1031"/>
      <c r="BH32" s="1031"/>
      <c r="BI32" s="1032"/>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6" t="s">
        <v>384</v>
      </c>
      <c r="C33" s="1037"/>
      <c r="D33" s="1037"/>
      <c r="E33" s="1037"/>
      <c r="F33" s="1037"/>
      <c r="G33" s="1037"/>
      <c r="H33" s="1037"/>
      <c r="I33" s="1037"/>
      <c r="J33" s="1037"/>
      <c r="K33" s="1037"/>
      <c r="L33" s="1037"/>
      <c r="M33" s="1037"/>
      <c r="N33" s="1037"/>
      <c r="O33" s="1037"/>
      <c r="P33" s="1038"/>
      <c r="Q33" s="1042">
        <v>262</v>
      </c>
      <c r="R33" s="1043"/>
      <c r="S33" s="1043"/>
      <c r="T33" s="1043"/>
      <c r="U33" s="1043"/>
      <c r="V33" s="1043">
        <v>251</v>
      </c>
      <c r="W33" s="1043"/>
      <c r="X33" s="1043"/>
      <c r="Y33" s="1043"/>
      <c r="Z33" s="1043"/>
      <c r="AA33" s="1043">
        <v>11</v>
      </c>
      <c r="AB33" s="1043"/>
      <c r="AC33" s="1043"/>
      <c r="AD33" s="1043"/>
      <c r="AE33" s="1044"/>
      <c r="AF33" s="1018">
        <v>400</v>
      </c>
      <c r="AG33" s="1019"/>
      <c r="AH33" s="1019"/>
      <c r="AI33" s="1019"/>
      <c r="AJ33" s="1020"/>
      <c r="AK33" s="975">
        <v>1</v>
      </c>
      <c r="AL33" s="967"/>
      <c r="AM33" s="967"/>
      <c r="AN33" s="967"/>
      <c r="AO33" s="967"/>
      <c r="AP33" s="967">
        <v>1204</v>
      </c>
      <c r="AQ33" s="967"/>
      <c r="AR33" s="967"/>
      <c r="AS33" s="967"/>
      <c r="AT33" s="967"/>
      <c r="AU33" s="967">
        <v>0</v>
      </c>
      <c r="AV33" s="967"/>
      <c r="AW33" s="967"/>
      <c r="AX33" s="967"/>
      <c r="AY33" s="967"/>
      <c r="AZ33" s="1041" t="s">
        <v>112</v>
      </c>
      <c r="BA33" s="1041"/>
      <c r="BB33" s="1041"/>
      <c r="BC33" s="1041"/>
      <c r="BD33" s="1041"/>
      <c r="BE33" s="1031" t="s">
        <v>385</v>
      </c>
      <c r="BF33" s="1031"/>
      <c r="BG33" s="1031"/>
      <c r="BH33" s="1031"/>
      <c r="BI33" s="1032"/>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6" t="s">
        <v>386</v>
      </c>
      <c r="C34" s="1037"/>
      <c r="D34" s="1037"/>
      <c r="E34" s="1037"/>
      <c r="F34" s="1037"/>
      <c r="G34" s="1037"/>
      <c r="H34" s="1037"/>
      <c r="I34" s="1037"/>
      <c r="J34" s="1037"/>
      <c r="K34" s="1037"/>
      <c r="L34" s="1037"/>
      <c r="M34" s="1037"/>
      <c r="N34" s="1037"/>
      <c r="O34" s="1037"/>
      <c r="P34" s="1038"/>
      <c r="Q34" s="1042">
        <v>578</v>
      </c>
      <c r="R34" s="1043"/>
      <c r="S34" s="1043"/>
      <c r="T34" s="1043"/>
      <c r="U34" s="1043"/>
      <c r="V34" s="1043">
        <v>565</v>
      </c>
      <c r="W34" s="1043"/>
      <c r="X34" s="1043"/>
      <c r="Y34" s="1043"/>
      <c r="Z34" s="1043"/>
      <c r="AA34" s="1043">
        <v>13</v>
      </c>
      <c r="AB34" s="1043"/>
      <c r="AC34" s="1043"/>
      <c r="AD34" s="1043"/>
      <c r="AE34" s="1044"/>
      <c r="AF34" s="1018">
        <v>84</v>
      </c>
      <c r="AG34" s="1019"/>
      <c r="AH34" s="1019"/>
      <c r="AI34" s="1019"/>
      <c r="AJ34" s="1020"/>
      <c r="AK34" s="975">
        <v>105</v>
      </c>
      <c r="AL34" s="967"/>
      <c r="AM34" s="967"/>
      <c r="AN34" s="967"/>
      <c r="AO34" s="967"/>
      <c r="AP34" s="967">
        <v>2190</v>
      </c>
      <c r="AQ34" s="967"/>
      <c r="AR34" s="967"/>
      <c r="AS34" s="967"/>
      <c r="AT34" s="967"/>
      <c r="AU34" s="967">
        <v>823</v>
      </c>
      <c r="AV34" s="967"/>
      <c r="AW34" s="967"/>
      <c r="AX34" s="967"/>
      <c r="AY34" s="967"/>
      <c r="AZ34" s="1041" t="s">
        <v>112</v>
      </c>
      <c r="BA34" s="1041"/>
      <c r="BB34" s="1041"/>
      <c r="BC34" s="1041"/>
      <c r="BD34" s="1041"/>
      <c r="BE34" s="1031" t="s">
        <v>385</v>
      </c>
      <c r="BF34" s="1031"/>
      <c r="BG34" s="1031"/>
      <c r="BH34" s="1031"/>
      <c r="BI34" s="1032"/>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6" t="s">
        <v>387</v>
      </c>
      <c r="C35" s="1037"/>
      <c r="D35" s="1037"/>
      <c r="E35" s="1037"/>
      <c r="F35" s="1037"/>
      <c r="G35" s="1037"/>
      <c r="H35" s="1037"/>
      <c r="I35" s="1037"/>
      <c r="J35" s="1037"/>
      <c r="K35" s="1037"/>
      <c r="L35" s="1037"/>
      <c r="M35" s="1037"/>
      <c r="N35" s="1037"/>
      <c r="O35" s="1037"/>
      <c r="P35" s="1038"/>
      <c r="Q35" s="1042">
        <v>380</v>
      </c>
      <c r="R35" s="1043"/>
      <c r="S35" s="1043"/>
      <c r="T35" s="1043"/>
      <c r="U35" s="1043"/>
      <c r="V35" s="1043">
        <v>374</v>
      </c>
      <c r="W35" s="1043"/>
      <c r="X35" s="1043"/>
      <c r="Y35" s="1043"/>
      <c r="Z35" s="1043"/>
      <c r="AA35" s="1043">
        <v>6</v>
      </c>
      <c r="AB35" s="1043"/>
      <c r="AC35" s="1043"/>
      <c r="AD35" s="1043"/>
      <c r="AE35" s="1044"/>
      <c r="AF35" s="1018">
        <v>6</v>
      </c>
      <c r="AG35" s="1019"/>
      <c r="AH35" s="1019"/>
      <c r="AI35" s="1019"/>
      <c r="AJ35" s="1020"/>
      <c r="AK35" s="975">
        <v>0</v>
      </c>
      <c r="AL35" s="967"/>
      <c r="AM35" s="967"/>
      <c r="AN35" s="967"/>
      <c r="AO35" s="967"/>
      <c r="AP35" s="967">
        <v>61</v>
      </c>
      <c r="AQ35" s="967"/>
      <c r="AR35" s="967"/>
      <c r="AS35" s="967"/>
      <c r="AT35" s="967"/>
      <c r="AU35" s="967">
        <v>0</v>
      </c>
      <c r="AV35" s="967"/>
      <c r="AW35" s="967"/>
      <c r="AX35" s="967"/>
      <c r="AY35" s="967"/>
      <c r="AZ35" s="1041" t="s">
        <v>532</v>
      </c>
      <c r="BA35" s="1041"/>
      <c r="BB35" s="1041"/>
      <c r="BC35" s="1041"/>
      <c r="BD35" s="1041"/>
      <c r="BE35" s="1031" t="s">
        <v>388</v>
      </c>
      <c r="BF35" s="1031"/>
      <c r="BG35" s="1031"/>
      <c r="BH35" s="1031"/>
      <c r="BI35" s="1032"/>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5"/>
      <c r="AL36" s="967"/>
      <c r="AM36" s="967"/>
      <c r="AN36" s="967"/>
      <c r="AO36" s="967"/>
      <c r="AP36" s="967"/>
      <c r="AQ36" s="967"/>
      <c r="AR36" s="967"/>
      <c r="AS36" s="967"/>
      <c r="AT36" s="967"/>
      <c r="AU36" s="967"/>
      <c r="AV36" s="967"/>
      <c r="AW36" s="967"/>
      <c r="AX36" s="967"/>
      <c r="AY36" s="967"/>
      <c r="AZ36" s="1041"/>
      <c r="BA36" s="1041"/>
      <c r="BB36" s="1041"/>
      <c r="BC36" s="1041"/>
      <c r="BD36" s="1041"/>
      <c r="BE36" s="1031"/>
      <c r="BF36" s="1031"/>
      <c r="BG36" s="1031"/>
      <c r="BH36" s="1031"/>
      <c r="BI36" s="1032"/>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5"/>
      <c r="AL37" s="967"/>
      <c r="AM37" s="967"/>
      <c r="AN37" s="967"/>
      <c r="AO37" s="967"/>
      <c r="AP37" s="967"/>
      <c r="AQ37" s="967"/>
      <c r="AR37" s="967"/>
      <c r="AS37" s="967"/>
      <c r="AT37" s="967"/>
      <c r="AU37" s="967"/>
      <c r="AV37" s="967"/>
      <c r="AW37" s="967"/>
      <c r="AX37" s="967"/>
      <c r="AY37" s="967"/>
      <c r="AZ37" s="1041"/>
      <c r="BA37" s="1041"/>
      <c r="BB37" s="1041"/>
      <c r="BC37" s="1041"/>
      <c r="BD37" s="1041"/>
      <c r="BE37" s="1031"/>
      <c r="BF37" s="1031"/>
      <c r="BG37" s="1031"/>
      <c r="BH37" s="1031"/>
      <c r="BI37" s="1032"/>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5"/>
      <c r="AL38" s="967"/>
      <c r="AM38" s="967"/>
      <c r="AN38" s="967"/>
      <c r="AO38" s="967"/>
      <c r="AP38" s="967"/>
      <c r="AQ38" s="967"/>
      <c r="AR38" s="967"/>
      <c r="AS38" s="967"/>
      <c r="AT38" s="967"/>
      <c r="AU38" s="967"/>
      <c r="AV38" s="967"/>
      <c r="AW38" s="967"/>
      <c r="AX38" s="967"/>
      <c r="AY38" s="967"/>
      <c r="AZ38" s="1041"/>
      <c r="BA38" s="1041"/>
      <c r="BB38" s="1041"/>
      <c r="BC38" s="1041"/>
      <c r="BD38" s="1041"/>
      <c r="BE38" s="1031"/>
      <c r="BF38" s="1031"/>
      <c r="BG38" s="1031"/>
      <c r="BH38" s="1031"/>
      <c r="BI38" s="1032"/>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5"/>
      <c r="AL39" s="967"/>
      <c r="AM39" s="967"/>
      <c r="AN39" s="967"/>
      <c r="AO39" s="967"/>
      <c r="AP39" s="967"/>
      <c r="AQ39" s="967"/>
      <c r="AR39" s="967"/>
      <c r="AS39" s="967"/>
      <c r="AT39" s="967"/>
      <c r="AU39" s="967"/>
      <c r="AV39" s="967"/>
      <c r="AW39" s="967"/>
      <c r="AX39" s="967"/>
      <c r="AY39" s="967"/>
      <c r="AZ39" s="1041"/>
      <c r="BA39" s="1041"/>
      <c r="BB39" s="1041"/>
      <c r="BC39" s="1041"/>
      <c r="BD39" s="1041"/>
      <c r="BE39" s="1031"/>
      <c r="BF39" s="1031"/>
      <c r="BG39" s="1031"/>
      <c r="BH39" s="1031"/>
      <c r="BI39" s="1032"/>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5"/>
      <c r="AL40" s="967"/>
      <c r="AM40" s="967"/>
      <c r="AN40" s="967"/>
      <c r="AO40" s="967"/>
      <c r="AP40" s="967"/>
      <c r="AQ40" s="967"/>
      <c r="AR40" s="967"/>
      <c r="AS40" s="967"/>
      <c r="AT40" s="967"/>
      <c r="AU40" s="967"/>
      <c r="AV40" s="967"/>
      <c r="AW40" s="967"/>
      <c r="AX40" s="967"/>
      <c r="AY40" s="967"/>
      <c r="AZ40" s="1041"/>
      <c r="BA40" s="1041"/>
      <c r="BB40" s="1041"/>
      <c r="BC40" s="1041"/>
      <c r="BD40" s="1041"/>
      <c r="BE40" s="1031"/>
      <c r="BF40" s="1031"/>
      <c r="BG40" s="1031"/>
      <c r="BH40" s="1031"/>
      <c r="BI40" s="1032"/>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5"/>
      <c r="AL41" s="967"/>
      <c r="AM41" s="967"/>
      <c r="AN41" s="967"/>
      <c r="AO41" s="967"/>
      <c r="AP41" s="967"/>
      <c r="AQ41" s="967"/>
      <c r="AR41" s="967"/>
      <c r="AS41" s="967"/>
      <c r="AT41" s="967"/>
      <c r="AU41" s="967"/>
      <c r="AV41" s="967"/>
      <c r="AW41" s="967"/>
      <c r="AX41" s="967"/>
      <c r="AY41" s="967"/>
      <c r="AZ41" s="1041"/>
      <c r="BA41" s="1041"/>
      <c r="BB41" s="1041"/>
      <c r="BC41" s="1041"/>
      <c r="BD41" s="1041"/>
      <c r="BE41" s="1031"/>
      <c r="BF41" s="1031"/>
      <c r="BG41" s="1031"/>
      <c r="BH41" s="1031"/>
      <c r="BI41" s="1032"/>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5"/>
      <c r="AL42" s="967"/>
      <c r="AM42" s="967"/>
      <c r="AN42" s="967"/>
      <c r="AO42" s="967"/>
      <c r="AP42" s="967"/>
      <c r="AQ42" s="967"/>
      <c r="AR42" s="967"/>
      <c r="AS42" s="967"/>
      <c r="AT42" s="967"/>
      <c r="AU42" s="967"/>
      <c r="AV42" s="967"/>
      <c r="AW42" s="967"/>
      <c r="AX42" s="967"/>
      <c r="AY42" s="967"/>
      <c r="AZ42" s="1041"/>
      <c r="BA42" s="1041"/>
      <c r="BB42" s="1041"/>
      <c r="BC42" s="1041"/>
      <c r="BD42" s="1041"/>
      <c r="BE42" s="1031"/>
      <c r="BF42" s="1031"/>
      <c r="BG42" s="1031"/>
      <c r="BH42" s="1031"/>
      <c r="BI42" s="1032"/>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5"/>
      <c r="AL43" s="967"/>
      <c r="AM43" s="967"/>
      <c r="AN43" s="967"/>
      <c r="AO43" s="967"/>
      <c r="AP43" s="967"/>
      <c r="AQ43" s="967"/>
      <c r="AR43" s="967"/>
      <c r="AS43" s="967"/>
      <c r="AT43" s="967"/>
      <c r="AU43" s="967"/>
      <c r="AV43" s="967"/>
      <c r="AW43" s="967"/>
      <c r="AX43" s="967"/>
      <c r="AY43" s="967"/>
      <c r="AZ43" s="1041"/>
      <c r="BA43" s="1041"/>
      <c r="BB43" s="1041"/>
      <c r="BC43" s="1041"/>
      <c r="BD43" s="1041"/>
      <c r="BE43" s="1031"/>
      <c r="BF43" s="1031"/>
      <c r="BG43" s="1031"/>
      <c r="BH43" s="1031"/>
      <c r="BI43" s="1032"/>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5"/>
      <c r="AL44" s="967"/>
      <c r="AM44" s="967"/>
      <c r="AN44" s="967"/>
      <c r="AO44" s="967"/>
      <c r="AP44" s="967"/>
      <c r="AQ44" s="967"/>
      <c r="AR44" s="967"/>
      <c r="AS44" s="967"/>
      <c r="AT44" s="967"/>
      <c r="AU44" s="967"/>
      <c r="AV44" s="967"/>
      <c r="AW44" s="967"/>
      <c r="AX44" s="967"/>
      <c r="AY44" s="967"/>
      <c r="AZ44" s="1041"/>
      <c r="BA44" s="1041"/>
      <c r="BB44" s="1041"/>
      <c r="BC44" s="1041"/>
      <c r="BD44" s="1041"/>
      <c r="BE44" s="1031"/>
      <c r="BF44" s="1031"/>
      <c r="BG44" s="1031"/>
      <c r="BH44" s="1031"/>
      <c r="BI44" s="1032"/>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5"/>
      <c r="AL45" s="967"/>
      <c r="AM45" s="967"/>
      <c r="AN45" s="967"/>
      <c r="AO45" s="967"/>
      <c r="AP45" s="967"/>
      <c r="AQ45" s="967"/>
      <c r="AR45" s="967"/>
      <c r="AS45" s="967"/>
      <c r="AT45" s="967"/>
      <c r="AU45" s="967"/>
      <c r="AV45" s="967"/>
      <c r="AW45" s="967"/>
      <c r="AX45" s="967"/>
      <c r="AY45" s="967"/>
      <c r="AZ45" s="1041"/>
      <c r="BA45" s="1041"/>
      <c r="BB45" s="1041"/>
      <c r="BC45" s="1041"/>
      <c r="BD45" s="1041"/>
      <c r="BE45" s="1031"/>
      <c r="BF45" s="1031"/>
      <c r="BG45" s="1031"/>
      <c r="BH45" s="1031"/>
      <c r="BI45" s="1032"/>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5"/>
      <c r="AL46" s="967"/>
      <c r="AM46" s="967"/>
      <c r="AN46" s="967"/>
      <c r="AO46" s="967"/>
      <c r="AP46" s="967"/>
      <c r="AQ46" s="967"/>
      <c r="AR46" s="967"/>
      <c r="AS46" s="967"/>
      <c r="AT46" s="967"/>
      <c r="AU46" s="967"/>
      <c r="AV46" s="967"/>
      <c r="AW46" s="967"/>
      <c r="AX46" s="967"/>
      <c r="AY46" s="967"/>
      <c r="AZ46" s="1041"/>
      <c r="BA46" s="1041"/>
      <c r="BB46" s="1041"/>
      <c r="BC46" s="1041"/>
      <c r="BD46" s="1041"/>
      <c r="BE46" s="1031"/>
      <c r="BF46" s="1031"/>
      <c r="BG46" s="1031"/>
      <c r="BH46" s="1031"/>
      <c r="BI46" s="1032"/>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5"/>
      <c r="AL47" s="967"/>
      <c r="AM47" s="967"/>
      <c r="AN47" s="967"/>
      <c r="AO47" s="967"/>
      <c r="AP47" s="967"/>
      <c r="AQ47" s="967"/>
      <c r="AR47" s="967"/>
      <c r="AS47" s="967"/>
      <c r="AT47" s="967"/>
      <c r="AU47" s="967"/>
      <c r="AV47" s="967"/>
      <c r="AW47" s="967"/>
      <c r="AX47" s="967"/>
      <c r="AY47" s="967"/>
      <c r="AZ47" s="1041"/>
      <c r="BA47" s="1041"/>
      <c r="BB47" s="1041"/>
      <c r="BC47" s="1041"/>
      <c r="BD47" s="1041"/>
      <c r="BE47" s="1031"/>
      <c r="BF47" s="1031"/>
      <c r="BG47" s="1031"/>
      <c r="BH47" s="1031"/>
      <c r="BI47" s="1032"/>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5"/>
      <c r="AL48" s="967"/>
      <c r="AM48" s="967"/>
      <c r="AN48" s="967"/>
      <c r="AO48" s="967"/>
      <c r="AP48" s="967"/>
      <c r="AQ48" s="967"/>
      <c r="AR48" s="967"/>
      <c r="AS48" s="967"/>
      <c r="AT48" s="967"/>
      <c r="AU48" s="967"/>
      <c r="AV48" s="967"/>
      <c r="AW48" s="967"/>
      <c r="AX48" s="967"/>
      <c r="AY48" s="967"/>
      <c r="AZ48" s="1041"/>
      <c r="BA48" s="1041"/>
      <c r="BB48" s="1041"/>
      <c r="BC48" s="1041"/>
      <c r="BD48" s="1041"/>
      <c r="BE48" s="1031"/>
      <c r="BF48" s="1031"/>
      <c r="BG48" s="1031"/>
      <c r="BH48" s="1031"/>
      <c r="BI48" s="1032"/>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5"/>
      <c r="AL49" s="967"/>
      <c r="AM49" s="967"/>
      <c r="AN49" s="967"/>
      <c r="AO49" s="967"/>
      <c r="AP49" s="967"/>
      <c r="AQ49" s="967"/>
      <c r="AR49" s="967"/>
      <c r="AS49" s="967"/>
      <c r="AT49" s="967"/>
      <c r="AU49" s="967"/>
      <c r="AV49" s="967"/>
      <c r="AW49" s="967"/>
      <c r="AX49" s="967"/>
      <c r="AY49" s="967"/>
      <c r="AZ49" s="1041"/>
      <c r="BA49" s="1041"/>
      <c r="BB49" s="1041"/>
      <c r="BC49" s="1041"/>
      <c r="BD49" s="1041"/>
      <c r="BE49" s="1031"/>
      <c r="BF49" s="1031"/>
      <c r="BG49" s="1031"/>
      <c r="BH49" s="1031"/>
      <c r="BI49" s="1032"/>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389</v>
      </c>
      <c r="BK62" s="1034"/>
      <c r="BL62" s="1034"/>
      <c r="BM62" s="1034"/>
      <c r="BN62" s="1035"/>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367</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7"/>
      <c r="AF63" s="1028">
        <v>549</v>
      </c>
      <c r="AG63" s="955"/>
      <c r="AH63" s="955"/>
      <c r="AI63" s="955"/>
      <c r="AJ63" s="1029"/>
      <c r="AK63" s="1030"/>
      <c r="AL63" s="959"/>
      <c r="AM63" s="959"/>
      <c r="AN63" s="959"/>
      <c r="AO63" s="959"/>
      <c r="AP63" s="955">
        <f>SUM(AP33:AT35)</f>
        <v>3455</v>
      </c>
      <c r="AQ63" s="955"/>
      <c r="AR63" s="955"/>
      <c r="AS63" s="955"/>
      <c r="AT63" s="955"/>
      <c r="AU63" s="955">
        <f>SUM(AU33:AY35)</f>
        <v>823</v>
      </c>
      <c r="AV63" s="955"/>
      <c r="AW63" s="955"/>
      <c r="AX63" s="955"/>
      <c r="AY63" s="955"/>
      <c r="AZ63" s="1024"/>
      <c r="BA63" s="1024"/>
      <c r="BB63" s="1024"/>
      <c r="BC63" s="1024"/>
      <c r="BD63" s="1024"/>
      <c r="BE63" s="956"/>
      <c r="BF63" s="956"/>
      <c r="BG63" s="956"/>
      <c r="BH63" s="956"/>
      <c r="BI63" s="957"/>
      <c r="BJ63" s="1025" t="s">
        <v>112</v>
      </c>
      <c r="BK63" s="947"/>
      <c r="BL63" s="947"/>
      <c r="BM63" s="947"/>
      <c r="BN63" s="1026"/>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392</v>
      </c>
      <c r="B66" s="995"/>
      <c r="C66" s="995"/>
      <c r="D66" s="995"/>
      <c r="E66" s="995"/>
      <c r="F66" s="995"/>
      <c r="G66" s="995"/>
      <c r="H66" s="995"/>
      <c r="I66" s="995"/>
      <c r="J66" s="995"/>
      <c r="K66" s="995"/>
      <c r="L66" s="995"/>
      <c r="M66" s="995"/>
      <c r="N66" s="995"/>
      <c r="O66" s="995"/>
      <c r="P66" s="996"/>
      <c r="Q66" s="1000" t="s">
        <v>371</v>
      </c>
      <c r="R66" s="1001"/>
      <c r="S66" s="1001"/>
      <c r="T66" s="1001"/>
      <c r="U66" s="1002"/>
      <c r="V66" s="1000" t="s">
        <v>372</v>
      </c>
      <c r="W66" s="1001"/>
      <c r="X66" s="1001"/>
      <c r="Y66" s="1001"/>
      <c r="Z66" s="1002"/>
      <c r="AA66" s="1000" t="s">
        <v>373</v>
      </c>
      <c r="AB66" s="1001"/>
      <c r="AC66" s="1001"/>
      <c r="AD66" s="1001"/>
      <c r="AE66" s="1002"/>
      <c r="AF66" s="1006" t="s">
        <v>374</v>
      </c>
      <c r="AG66" s="1007"/>
      <c r="AH66" s="1007"/>
      <c r="AI66" s="1007"/>
      <c r="AJ66" s="1008"/>
      <c r="AK66" s="1000" t="s">
        <v>375</v>
      </c>
      <c r="AL66" s="995"/>
      <c r="AM66" s="995"/>
      <c r="AN66" s="995"/>
      <c r="AO66" s="996"/>
      <c r="AP66" s="1000" t="s">
        <v>376</v>
      </c>
      <c r="AQ66" s="1001"/>
      <c r="AR66" s="1001"/>
      <c r="AS66" s="1001"/>
      <c r="AT66" s="1002"/>
      <c r="AU66" s="1000" t="s">
        <v>393</v>
      </c>
      <c r="AV66" s="1001"/>
      <c r="AW66" s="1001"/>
      <c r="AX66" s="1001"/>
      <c r="AY66" s="1002"/>
      <c r="AZ66" s="1000" t="s">
        <v>355</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533</v>
      </c>
      <c r="C68" s="985"/>
      <c r="D68" s="985"/>
      <c r="E68" s="985"/>
      <c r="F68" s="985"/>
      <c r="G68" s="985"/>
      <c r="H68" s="985"/>
      <c r="I68" s="985"/>
      <c r="J68" s="985"/>
      <c r="K68" s="985"/>
      <c r="L68" s="985"/>
      <c r="M68" s="985"/>
      <c r="N68" s="985"/>
      <c r="O68" s="985"/>
      <c r="P68" s="986"/>
      <c r="Q68" s="987"/>
      <c r="R68" s="981"/>
      <c r="S68" s="981"/>
      <c r="T68" s="981"/>
      <c r="U68" s="981"/>
      <c r="V68" s="981"/>
      <c r="W68" s="981"/>
      <c r="X68" s="981"/>
      <c r="Y68" s="981"/>
      <c r="Z68" s="981"/>
      <c r="AA68" s="981"/>
      <c r="AB68" s="981"/>
      <c r="AC68" s="981"/>
      <c r="AD68" s="981"/>
      <c r="AE68" s="981"/>
      <c r="AF68" s="981"/>
      <c r="AG68" s="981"/>
      <c r="AH68" s="981"/>
      <c r="AI68" s="981"/>
      <c r="AJ68" s="981"/>
      <c r="AK68" s="981"/>
      <c r="AL68" s="981"/>
      <c r="AM68" s="981"/>
      <c r="AN68" s="981"/>
      <c r="AO68" s="981"/>
      <c r="AP68" s="981"/>
      <c r="AQ68" s="981"/>
      <c r="AR68" s="981"/>
      <c r="AS68" s="981"/>
      <c r="AT68" s="981"/>
      <c r="AU68" s="981"/>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534</v>
      </c>
      <c r="C69" s="971"/>
      <c r="D69" s="971"/>
      <c r="E69" s="971"/>
      <c r="F69" s="971"/>
      <c r="G69" s="971"/>
      <c r="H69" s="971"/>
      <c r="I69" s="971"/>
      <c r="J69" s="971"/>
      <c r="K69" s="971"/>
      <c r="L69" s="971"/>
      <c r="M69" s="971"/>
      <c r="N69" s="971"/>
      <c r="O69" s="971"/>
      <c r="P69" s="972"/>
      <c r="Q69" s="980">
        <v>509</v>
      </c>
      <c r="R69" s="967"/>
      <c r="S69" s="967"/>
      <c r="T69" s="967"/>
      <c r="U69" s="967"/>
      <c r="V69" s="967">
        <v>473</v>
      </c>
      <c r="W69" s="967"/>
      <c r="X69" s="967"/>
      <c r="Y69" s="967"/>
      <c r="Z69" s="967"/>
      <c r="AA69" s="967">
        <v>36</v>
      </c>
      <c r="AB69" s="967"/>
      <c r="AC69" s="967"/>
      <c r="AD69" s="967"/>
      <c r="AE69" s="967"/>
      <c r="AF69" s="967">
        <v>36</v>
      </c>
      <c r="AG69" s="967"/>
      <c r="AH69" s="967"/>
      <c r="AI69" s="967"/>
      <c r="AJ69" s="967"/>
      <c r="AK69" s="967" t="s">
        <v>551</v>
      </c>
      <c r="AL69" s="967"/>
      <c r="AM69" s="967"/>
      <c r="AN69" s="967"/>
      <c r="AO69" s="967"/>
      <c r="AP69" s="967" t="s">
        <v>551</v>
      </c>
      <c r="AQ69" s="967"/>
      <c r="AR69" s="967"/>
      <c r="AS69" s="967"/>
      <c r="AT69" s="967"/>
      <c r="AU69" s="976" t="s">
        <v>551</v>
      </c>
      <c r="AV69" s="974"/>
      <c r="AW69" s="974"/>
      <c r="AX69" s="974"/>
      <c r="AY69" s="975"/>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535</v>
      </c>
      <c r="C70" s="971"/>
      <c r="D70" s="971"/>
      <c r="E70" s="971"/>
      <c r="F70" s="971"/>
      <c r="G70" s="971"/>
      <c r="H70" s="971"/>
      <c r="I70" s="971"/>
      <c r="J70" s="971"/>
      <c r="K70" s="971"/>
      <c r="L70" s="971"/>
      <c r="M70" s="971"/>
      <c r="N70" s="971"/>
      <c r="O70" s="971"/>
      <c r="P70" s="972"/>
      <c r="Q70" s="973">
        <v>424</v>
      </c>
      <c r="R70" s="974"/>
      <c r="S70" s="974"/>
      <c r="T70" s="974"/>
      <c r="U70" s="975"/>
      <c r="V70" s="976">
        <v>405</v>
      </c>
      <c r="W70" s="974"/>
      <c r="X70" s="974"/>
      <c r="Y70" s="974"/>
      <c r="Z70" s="975"/>
      <c r="AA70" s="976">
        <v>19</v>
      </c>
      <c r="AB70" s="974"/>
      <c r="AC70" s="974"/>
      <c r="AD70" s="974"/>
      <c r="AE70" s="975"/>
      <c r="AF70" s="976">
        <v>19</v>
      </c>
      <c r="AG70" s="974"/>
      <c r="AH70" s="974"/>
      <c r="AI70" s="974"/>
      <c r="AJ70" s="975"/>
      <c r="AK70" s="967" t="s">
        <v>551</v>
      </c>
      <c r="AL70" s="967"/>
      <c r="AM70" s="967"/>
      <c r="AN70" s="967"/>
      <c r="AO70" s="967"/>
      <c r="AP70" s="976">
        <v>290</v>
      </c>
      <c r="AQ70" s="974"/>
      <c r="AR70" s="974"/>
      <c r="AS70" s="974"/>
      <c r="AT70" s="975"/>
      <c r="AU70" s="967">
        <v>34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536</v>
      </c>
      <c r="C71" s="971"/>
      <c r="D71" s="971"/>
      <c r="E71" s="971"/>
      <c r="F71" s="971"/>
      <c r="G71" s="971"/>
      <c r="H71" s="971"/>
      <c r="I71" s="971"/>
      <c r="J71" s="971"/>
      <c r="K71" s="971"/>
      <c r="L71" s="971"/>
      <c r="M71" s="971"/>
      <c r="N71" s="971"/>
      <c r="O71" s="971"/>
      <c r="P71" s="972"/>
      <c r="Q71" s="973">
        <v>17686</v>
      </c>
      <c r="R71" s="974"/>
      <c r="S71" s="974"/>
      <c r="T71" s="974"/>
      <c r="U71" s="975"/>
      <c r="V71" s="976">
        <v>17366</v>
      </c>
      <c r="W71" s="974"/>
      <c r="X71" s="974"/>
      <c r="Y71" s="974"/>
      <c r="Z71" s="975"/>
      <c r="AA71" s="976">
        <v>320</v>
      </c>
      <c r="AB71" s="974"/>
      <c r="AC71" s="974"/>
      <c r="AD71" s="974"/>
      <c r="AE71" s="975"/>
      <c r="AF71" s="976">
        <v>320</v>
      </c>
      <c r="AG71" s="974"/>
      <c r="AH71" s="974"/>
      <c r="AI71" s="974"/>
      <c r="AJ71" s="975"/>
      <c r="AK71" s="976" t="s">
        <v>551</v>
      </c>
      <c r="AL71" s="974"/>
      <c r="AM71" s="974"/>
      <c r="AN71" s="974"/>
      <c r="AO71" s="975"/>
      <c r="AP71" s="976" t="s">
        <v>551</v>
      </c>
      <c r="AQ71" s="974"/>
      <c r="AR71" s="974"/>
      <c r="AS71" s="974"/>
      <c r="AT71" s="975"/>
      <c r="AU71" s="976" t="s">
        <v>551</v>
      </c>
      <c r="AV71" s="974"/>
      <c r="AW71" s="974"/>
      <c r="AX71" s="974"/>
      <c r="AY71" s="975"/>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537</v>
      </c>
      <c r="C72" s="971"/>
      <c r="D72" s="971"/>
      <c r="E72" s="971"/>
      <c r="F72" s="971"/>
      <c r="G72" s="971"/>
      <c r="H72" s="971"/>
      <c r="I72" s="971"/>
      <c r="J72" s="971"/>
      <c r="K72" s="971"/>
      <c r="L72" s="971"/>
      <c r="M72" s="971"/>
      <c r="N72" s="971"/>
      <c r="O72" s="971"/>
      <c r="P72" s="972"/>
      <c r="Q72" s="973">
        <v>2754</v>
      </c>
      <c r="R72" s="974"/>
      <c r="S72" s="974"/>
      <c r="T72" s="974"/>
      <c r="U72" s="975"/>
      <c r="V72" s="976">
        <v>2576</v>
      </c>
      <c r="W72" s="974"/>
      <c r="X72" s="974"/>
      <c r="Y72" s="974"/>
      <c r="Z72" s="975"/>
      <c r="AA72" s="976">
        <v>178</v>
      </c>
      <c r="AB72" s="974"/>
      <c r="AC72" s="974"/>
      <c r="AD72" s="974"/>
      <c r="AE72" s="975"/>
      <c r="AF72" s="976">
        <v>178</v>
      </c>
      <c r="AG72" s="974"/>
      <c r="AH72" s="974"/>
      <c r="AI72" s="974"/>
      <c r="AJ72" s="975"/>
      <c r="AK72" s="976" t="s">
        <v>551</v>
      </c>
      <c r="AL72" s="974"/>
      <c r="AM72" s="974"/>
      <c r="AN72" s="974"/>
      <c r="AO72" s="975"/>
      <c r="AP72" s="976">
        <v>1501</v>
      </c>
      <c r="AQ72" s="974"/>
      <c r="AR72" s="974"/>
      <c r="AS72" s="974"/>
      <c r="AT72" s="975"/>
      <c r="AU72" s="967">
        <v>164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538</v>
      </c>
      <c r="C73" s="971"/>
      <c r="D73" s="971"/>
      <c r="E73" s="971"/>
      <c r="F73" s="971"/>
      <c r="G73" s="971"/>
      <c r="H73" s="971"/>
      <c r="I73" s="971"/>
      <c r="J73" s="971"/>
      <c r="K73" s="971"/>
      <c r="L73" s="971"/>
      <c r="M73" s="971"/>
      <c r="N73" s="971"/>
      <c r="O73" s="971"/>
      <c r="P73" s="972"/>
      <c r="Q73" s="973">
        <v>57</v>
      </c>
      <c r="R73" s="974"/>
      <c r="S73" s="974"/>
      <c r="T73" s="974"/>
      <c r="U73" s="975"/>
      <c r="V73" s="976">
        <v>47</v>
      </c>
      <c r="W73" s="974"/>
      <c r="X73" s="974"/>
      <c r="Y73" s="974"/>
      <c r="Z73" s="975"/>
      <c r="AA73" s="976">
        <v>10</v>
      </c>
      <c r="AB73" s="974"/>
      <c r="AC73" s="974"/>
      <c r="AD73" s="974"/>
      <c r="AE73" s="975"/>
      <c r="AF73" s="976">
        <v>10</v>
      </c>
      <c r="AG73" s="974"/>
      <c r="AH73" s="974"/>
      <c r="AI73" s="974"/>
      <c r="AJ73" s="975"/>
      <c r="AK73" s="976" t="s">
        <v>551</v>
      </c>
      <c r="AL73" s="974"/>
      <c r="AM73" s="974"/>
      <c r="AN73" s="974"/>
      <c r="AO73" s="975"/>
      <c r="AP73" s="976" t="s">
        <v>551</v>
      </c>
      <c r="AQ73" s="974"/>
      <c r="AR73" s="974"/>
      <c r="AS73" s="974"/>
      <c r="AT73" s="975"/>
      <c r="AU73" s="976" t="s">
        <v>551</v>
      </c>
      <c r="AV73" s="974"/>
      <c r="AW73" s="974"/>
      <c r="AX73" s="974"/>
      <c r="AY73" s="975"/>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539</v>
      </c>
      <c r="C74" s="971"/>
      <c r="D74" s="971"/>
      <c r="E74" s="971"/>
      <c r="F74" s="971"/>
      <c r="G74" s="971"/>
      <c r="H74" s="971"/>
      <c r="I74" s="971"/>
      <c r="J74" s="971"/>
      <c r="K74" s="971"/>
      <c r="L74" s="971"/>
      <c r="M74" s="971"/>
      <c r="N74" s="971"/>
      <c r="O74" s="971"/>
      <c r="P74" s="972"/>
      <c r="Q74" s="973">
        <v>229</v>
      </c>
      <c r="R74" s="974"/>
      <c r="S74" s="974"/>
      <c r="T74" s="974"/>
      <c r="U74" s="975"/>
      <c r="V74" s="976">
        <v>223</v>
      </c>
      <c r="W74" s="974"/>
      <c r="X74" s="974"/>
      <c r="Y74" s="974"/>
      <c r="Z74" s="975"/>
      <c r="AA74" s="976">
        <v>6</v>
      </c>
      <c r="AB74" s="974"/>
      <c r="AC74" s="974"/>
      <c r="AD74" s="974"/>
      <c r="AE74" s="975"/>
      <c r="AF74" s="976">
        <v>6</v>
      </c>
      <c r="AG74" s="974"/>
      <c r="AH74" s="974"/>
      <c r="AI74" s="974"/>
      <c r="AJ74" s="975"/>
      <c r="AK74" s="976" t="s">
        <v>477</v>
      </c>
      <c r="AL74" s="974"/>
      <c r="AM74" s="974"/>
      <c r="AN74" s="974"/>
      <c r="AO74" s="975"/>
      <c r="AP74" s="976" t="s">
        <v>477</v>
      </c>
      <c r="AQ74" s="974"/>
      <c r="AR74" s="974"/>
      <c r="AS74" s="974"/>
      <c r="AT74" s="975"/>
      <c r="AU74" s="976" t="s">
        <v>477</v>
      </c>
      <c r="AV74" s="974"/>
      <c r="AW74" s="974"/>
      <c r="AX74" s="974"/>
      <c r="AY74" s="975"/>
      <c r="AZ74" s="977"/>
      <c r="BA74" s="978"/>
      <c r="BB74" s="978"/>
      <c r="BC74" s="978"/>
      <c r="BD74" s="97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540</v>
      </c>
      <c r="C75" s="971"/>
      <c r="D75" s="971"/>
      <c r="E75" s="971"/>
      <c r="F75" s="971"/>
      <c r="G75" s="971"/>
      <c r="H75" s="971"/>
      <c r="I75" s="971"/>
      <c r="J75" s="971"/>
      <c r="K75" s="971"/>
      <c r="L75" s="971"/>
      <c r="M75" s="971"/>
      <c r="N75" s="971"/>
      <c r="O75" s="971"/>
      <c r="P75" s="972"/>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541</v>
      </c>
      <c r="C76" s="971"/>
      <c r="D76" s="971"/>
      <c r="E76" s="971"/>
      <c r="F76" s="971"/>
      <c r="G76" s="971"/>
      <c r="H76" s="971"/>
      <c r="I76" s="971"/>
      <c r="J76" s="971"/>
      <c r="K76" s="971"/>
      <c r="L76" s="971"/>
      <c r="M76" s="971"/>
      <c r="N76" s="971"/>
      <c r="O76" s="971"/>
      <c r="P76" s="972"/>
      <c r="Q76" s="973">
        <v>1945</v>
      </c>
      <c r="R76" s="974"/>
      <c r="S76" s="974"/>
      <c r="T76" s="974"/>
      <c r="U76" s="975"/>
      <c r="V76" s="976">
        <v>1877</v>
      </c>
      <c r="W76" s="974"/>
      <c r="X76" s="974"/>
      <c r="Y76" s="974"/>
      <c r="Z76" s="975"/>
      <c r="AA76" s="976">
        <v>67</v>
      </c>
      <c r="AB76" s="974"/>
      <c r="AC76" s="974"/>
      <c r="AD76" s="974"/>
      <c r="AE76" s="975"/>
      <c r="AF76" s="976">
        <v>67</v>
      </c>
      <c r="AG76" s="974"/>
      <c r="AH76" s="974"/>
      <c r="AI76" s="974"/>
      <c r="AJ76" s="975"/>
      <c r="AK76" s="976">
        <v>130</v>
      </c>
      <c r="AL76" s="974"/>
      <c r="AM76" s="974"/>
      <c r="AN76" s="974"/>
      <c r="AO76" s="975"/>
      <c r="AP76" s="976" t="s">
        <v>477</v>
      </c>
      <c r="AQ76" s="974"/>
      <c r="AR76" s="974"/>
      <c r="AS76" s="974"/>
      <c r="AT76" s="975"/>
      <c r="AU76" s="976" t="s">
        <v>477</v>
      </c>
      <c r="AV76" s="974"/>
      <c r="AW76" s="974"/>
      <c r="AX76" s="974"/>
      <c r="AY76" s="975"/>
      <c r="AZ76" s="977"/>
      <c r="BA76" s="978"/>
      <c r="BB76" s="978"/>
      <c r="BC76" s="978"/>
      <c r="BD76" s="97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542</v>
      </c>
      <c r="C77" s="971"/>
      <c r="D77" s="971"/>
      <c r="E77" s="971"/>
      <c r="F77" s="971"/>
      <c r="G77" s="971"/>
      <c r="H77" s="971"/>
      <c r="I77" s="971"/>
      <c r="J77" s="971"/>
      <c r="K77" s="971"/>
      <c r="L77" s="971"/>
      <c r="M77" s="971"/>
      <c r="N77" s="971"/>
      <c r="O77" s="971"/>
      <c r="P77" s="972"/>
      <c r="Q77" s="973">
        <v>265354</v>
      </c>
      <c r="R77" s="974"/>
      <c r="S77" s="974"/>
      <c r="T77" s="974"/>
      <c r="U77" s="975"/>
      <c r="V77" s="976">
        <v>251109</v>
      </c>
      <c r="W77" s="974"/>
      <c r="X77" s="974"/>
      <c r="Y77" s="974"/>
      <c r="Z77" s="975"/>
      <c r="AA77" s="976">
        <v>14245</v>
      </c>
      <c r="AB77" s="974"/>
      <c r="AC77" s="974"/>
      <c r="AD77" s="974"/>
      <c r="AE77" s="975"/>
      <c r="AF77" s="976">
        <v>14245</v>
      </c>
      <c r="AG77" s="974"/>
      <c r="AH77" s="974"/>
      <c r="AI77" s="974"/>
      <c r="AJ77" s="975"/>
      <c r="AK77" s="976">
        <v>3299</v>
      </c>
      <c r="AL77" s="974"/>
      <c r="AM77" s="974"/>
      <c r="AN77" s="974"/>
      <c r="AO77" s="975"/>
      <c r="AP77" s="976" t="s">
        <v>477</v>
      </c>
      <c r="AQ77" s="974"/>
      <c r="AR77" s="974"/>
      <c r="AS77" s="974"/>
      <c r="AT77" s="975"/>
      <c r="AU77" s="976" t="s">
        <v>477</v>
      </c>
      <c r="AV77" s="974"/>
      <c r="AW77" s="974"/>
      <c r="AX77" s="974"/>
      <c r="AY77" s="975"/>
      <c r="AZ77" s="977"/>
      <c r="BA77" s="978"/>
      <c r="BB77" s="978"/>
      <c r="BC77" s="978"/>
      <c r="BD77" s="97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543</v>
      </c>
      <c r="C78" s="971"/>
      <c r="D78" s="971"/>
      <c r="E78" s="971"/>
      <c r="F78" s="971"/>
      <c r="G78" s="971"/>
      <c r="H78" s="971"/>
      <c r="I78" s="971"/>
      <c r="J78" s="971"/>
      <c r="K78" s="971"/>
      <c r="L78" s="971"/>
      <c r="M78" s="971"/>
      <c r="N78" s="971"/>
      <c r="O78" s="971"/>
      <c r="P78" s="972"/>
      <c r="Q78" s="980"/>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541</v>
      </c>
      <c r="C79" s="971"/>
      <c r="D79" s="971"/>
      <c r="E79" s="971"/>
      <c r="F79" s="971"/>
      <c r="G79" s="971"/>
      <c r="H79" s="971"/>
      <c r="I79" s="971"/>
      <c r="J79" s="971"/>
      <c r="K79" s="971"/>
      <c r="L79" s="971"/>
      <c r="M79" s="971"/>
      <c r="N79" s="971"/>
      <c r="O79" s="971"/>
      <c r="P79" s="972"/>
      <c r="Q79" s="980">
        <v>7718</v>
      </c>
      <c r="R79" s="967"/>
      <c r="S79" s="967"/>
      <c r="T79" s="967"/>
      <c r="U79" s="967"/>
      <c r="V79" s="967">
        <v>7166</v>
      </c>
      <c r="W79" s="967"/>
      <c r="X79" s="967"/>
      <c r="Y79" s="967"/>
      <c r="Z79" s="967"/>
      <c r="AA79" s="967">
        <v>552</v>
      </c>
      <c r="AB79" s="967"/>
      <c r="AC79" s="967"/>
      <c r="AD79" s="967"/>
      <c r="AE79" s="967"/>
      <c r="AF79" s="967">
        <v>552</v>
      </c>
      <c r="AG79" s="967"/>
      <c r="AH79" s="967"/>
      <c r="AI79" s="967"/>
      <c r="AJ79" s="967"/>
      <c r="AK79" s="967">
        <v>1420</v>
      </c>
      <c r="AL79" s="967"/>
      <c r="AM79" s="967"/>
      <c r="AN79" s="967"/>
      <c r="AO79" s="967"/>
      <c r="AP79" s="976" t="s">
        <v>477</v>
      </c>
      <c r="AQ79" s="974"/>
      <c r="AR79" s="974"/>
      <c r="AS79" s="974"/>
      <c r="AT79" s="975"/>
      <c r="AU79" s="976" t="s">
        <v>477</v>
      </c>
      <c r="AV79" s="974"/>
      <c r="AW79" s="974"/>
      <c r="AX79" s="974"/>
      <c r="AY79" s="975"/>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544</v>
      </c>
      <c r="C80" s="971"/>
      <c r="D80" s="971"/>
      <c r="E80" s="971"/>
      <c r="F80" s="971"/>
      <c r="G80" s="971"/>
      <c r="H80" s="971"/>
      <c r="I80" s="971"/>
      <c r="J80" s="971"/>
      <c r="K80" s="971"/>
      <c r="L80" s="971"/>
      <c r="M80" s="971"/>
      <c r="N80" s="971"/>
      <c r="O80" s="971"/>
      <c r="P80" s="972"/>
      <c r="Q80" s="980">
        <v>13</v>
      </c>
      <c r="R80" s="967"/>
      <c r="S80" s="967"/>
      <c r="T80" s="967"/>
      <c r="U80" s="967"/>
      <c r="V80" s="967">
        <v>13</v>
      </c>
      <c r="W80" s="967"/>
      <c r="X80" s="967"/>
      <c r="Y80" s="967"/>
      <c r="Z80" s="967"/>
      <c r="AA80" s="967">
        <v>0</v>
      </c>
      <c r="AB80" s="967"/>
      <c r="AC80" s="967"/>
      <c r="AD80" s="967"/>
      <c r="AE80" s="967"/>
      <c r="AF80" s="967">
        <v>0</v>
      </c>
      <c r="AG80" s="967"/>
      <c r="AH80" s="967"/>
      <c r="AI80" s="967"/>
      <c r="AJ80" s="967"/>
      <c r="AK80" s="967">
        <v>7</v>
      </c>
      <c r="AL80" s="967"/>
      <c r="AM80" s="967"/>
      <c r="AN80" s="967"/>
      <c r="AO80" s="967"/>
      <c r="AP80" s="976" t="s">
        <v>477</v>
      </c>
      <c r="AQ80" s="974"/>
      <c r="AR80" s="974"/>
      <c r="AS80" s="974"/>
      <c r="AT80" s="975"/>
      <c r="AU80" s="976" t="s">
        <v>477</v>
      </c>
      <c r="AV80" s="974"/>
      <c r="AW80" s="974"/>
      <c r="AX80" s="974"/>
      <c r="AY80" s="975"/>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545</v>
      </c>
      <c r="C81" s="971"/>
      <c r="D81" s="971"/>
      <c r="E81" s="971"/>
      <c r="F81" s="971"/>
      <c r="G81" s="971"/>
      <c r="H81" s="971"/>
      <c r="I81" s="971"/>
      <c r="J81" s="971"/>
      <c r="K81" s="971"/>
      <c r="L81" s="971"/>
      <c r="M81" s="971"/>
      <c r="N81" s="971"/>
      <c r="O81" s="971"/>
      <c r="P81" s="972"/>
      <c r="Q81" s="980"/>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541</v>
      </c>
      <c r="C82" s="971"/>
      <c r="D82" s="971"/>
      <c r="E82" s="971"/>
      <c r="F82" s="971"/>
      <c r="G82" s="971"/>
      <c r="H82" s="971"/>
      <c r="I82" s="971"/>
      <c r="J82" s="971"/>
      <c r="K82" s="971"/>
      <c r="L82" s="971"/>
      <c r="M82" s="971"/>
      <c r="N82" s="971"/>
      <c r="O82" s="971"/>
      <c r="P82" s="972"/>
      <c r="Q82" s="980">
        <v>7</v>
      </c>
      <c r="R82" s="967"/>
      <c r="S82" s="967"/>
      <c r="T82" s="967"/>
      <c r="U82" s="967"/>
      <c r="V82" s="967">
        <v>7</v>
      </c>
      <c r="W82" s="967"/>
      <c r="X82" s="967"/>
      <c r="Y82" s="967"/>
      <c r="Z82" s="967"/>
      <c r="AA82" s="967">
        <v>0</v>
      </c>
      <c r="AB82" s="967"/>
      <c r="AC82" s="967"/>
      <c r="AD82" s="967"/>
      <c r="AE82" s="967"/>
      <c r="AF82" s="976" t="s">
        <v>477</v>
      </c>
      <c r="AG82" s="974"/>
      <c r="AH82" s="974"/>
      <c r="AI82" s="974"/>
      <c r="AJ82" s="975"/>
      <c r="AK82" s="976" t="s">
        <v>477</v>
      </c>
      <c r="AL82" s="974"/>
      <c r="AM82" s="974"/>
      <c r="AN82" s="974"/>
      <c r="AO82" s="975"/>
      <c r="AP82" s="976" t="s">
        <v>477</v>
      </c>
      <c r="AQ82" s="974"/>
      <c r="AR82" s="974"/>
      <c r="AS82" s="974"/>
      <c r="AT82" s="975"/>
      <c r="AU82" s="976" t="s">
        <v>477</v>
      </c>
      <c r="AV82" s="974"/>
      <c r="AW82" s="974"/>
      <c r="AX82" s="974"/>
      <c r="AY82" s="975"/>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546</v>
      </c>
      <c r="C83" s="971"/>
      <c r="D83" s="971"/>
      <c r="E83" s="971"/>
      <c r="F83" s="971"/>
      <c r="G83" s="971"/>
      <c r="H83" s="971"/>
      <c r="I83" s="971"/>
      <c r="J83" s="971"/>
      <c r="K83" s="971"/>
      <c r="L83" s="971"/>
      <c r="M83" s="971"/>
      <c r="N83" s="971"/>
      <c r="O83" s="971"/>
      <c r="P83" s="972"/>
      <c r="Q83" s="980">
        <v>86</v>
      </c>
      <c r="R83" s="967"/>
      <c r="S83" s="967"/>
      <c r="T83" s="967"/>
      <c r="U83" s="967"/>
      <c r="V83" s="967">
        <v>86</v>
      </c>
      <c r="W83" s="967"/>
      <c r="X83" s="967"/>
      <c r="Y83" s="967"/>
      <c r="Z83" s="967"/>
      <c r="AA83" s="967">
        <v>0</v>
      </c>
      <c r="AB83" s="967"/>
      <c r="AC83" s="967"/>
      <c r="AD83" s="967"/>
      <c r="AE83" s="967"/>
      <c r="AF83" s="976" t="s">
        <v>477</v>
      </c>
      <c r="AG83" s="974"/>
      <c r="AH83" s="974"/>
      <c r="AI83" s="974"/>
      <c r="AJ83" s="975"/>
      <c r="AK83" s="976" t="s">
        <v>477</v>
      </c>
      <c r="AL83" s="974"/>
      <c r="AM83" s="974"/>
      <c r="AN83" s="974"/>
      <c r="AO83" s="975"/>
      <c r="AP83" s="967">
        <v>3</v>
      </c>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547</v>
      </c>
      <c r="C84" s="971"/>
      <c r="D84" s="971"/>
      <c r="E84" s="971"/>
      <c r="F84" s="971"/>
      <c r="G84" s="971"/>
      <c r="H84" s="971"/>
      <c r="I84" s="971"/>
      <c r="J84" s="971"/>
      <c r="K84" s="971"/>
      <c r="L84" s="971"/>
      <c r="M84" s="971"/>
      <c r="N84" s="971"/>
      <c r="O84" s="971"/>
      <c r="P84" s="972"/>
      <c r="Q84" s="980">
        <v>120</v>
      </c>
      <c r="R84" s="967"/>
      <c r="S84" s="967"/>
      <c r="T84" s="967"/>
      <c r="U84" s="967"/>
      <c r="V84" s="967">
        <v>120</v>
      </c>
      <c r="W84" s="967"/>
      <c r="X84" s="967"/>
      <c r="Y84" s="967"/>
      <c r="Z84" s="967"/>
      <c r="AA84" s="967">
        <v>0</v>
      </c>
      <c r="AB84" s="967"/>
      <c r="AC84" s="967"/>
      <c r="AD84" s="967"/>
      <c r="AE84" s="967"/>
      <c r="AF84" s="976" t="s">
        <v>477</v>
      </c>
      <c r="AG84" s="974"/>
      <c r="AH84" s="974"/>
      <c r="AI84" s="974"/>
      <c r="AJ84" s="975"/>
      <c r="AK84" s="976" t="s">
        <v>477</v>
      </c>
      <c r="AL84" s="974"/>
      <c r="AM84" s="974"/>
      <c r="AN84" s="974"/>
      <c r="AO84" s="975"/>
      <c r="AP84" s="967">
        <v>612</v>
      </c>
      <c r="AQ84" s="967"/>
      <c r="AR84" s="967"/>
      <c r="AS84" s="967"/>
      <c r="AT84" s="967"/>
      <c r="AU84" s="967">
        <v>179</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t="s">
        <v>548</v>
      </c>
      <c r="C85" s="971"/>
      <c r="D85" s="971"/>
      <c r="E85" s="971"/>
      <c r="F85" s="971"/>
      <c r="G85" s="971"/>
      <c r="H85" s="971"/>
      <c r="I85" s="971"/>
      <c r="J85" s="971"/>
      <c r="K85" s="971"/>
      <c r="L85" s="971"/>
      <c r="M85" s="971"/>
      <c r="N85" s="971"/>
      <c r="O85" s="971"/>
      <c r="P85" s="972"/>
      <c r="Q85" s="973">
        <v>190</v>
      </c>
      <c r="R85" s="974"/>
      <c r="S85" s="974"/>
      <c r="T85" s="974"/>
      <c r="U85" s="975"/>
      <c r="V85" s="976">
        <v>187</v>
      </c>
      <c r="W85" s="974"/>
      <c r="X85" s="974"/>
      <c r="Y85" s="974"/>
      <c r="Z85" s="975"/>
      <c r="AA85" s="976">
        <v>4</v>
      </c>
      <c r="AB85" s="974"/>
      <c r="AC85" s="974"/>
      <c r="AD85" s="974"/>
      <c r="AE85" s="975"/>
      <c r="AF85" s="976">
        <v>4</v>
      </c>
      <c r="AG85" s="974"/>
      <c r="AH85" s="974"/>
      <c r="AI85" s="974"/>
      <c r="AJ85" s="975"/>
      <c r="AK85" s="976" t="s">
        <v>477</v>
      </c>
      <c r="AL85" s="974"/>
      <c r="AM85" s="974"/>
      <c r="AN85" s="974"/>
      <c r="AO85" s="975"/>
      <c r="AP85" s="976" t="s">
        <v>477</v>
      </c>
      <c r="AQ85" s="974"/>
      <c r="AR85" s="974"/>
      <c r="AS85" s="974"/>
      <c r="AT85" s="975"/>
      <c r="AU85" s="976" t="s">
        <v>477</v>
      </c>
      <c r="AV85" s="974"/>
      <c r="AW85" s="974"/>
      <c r="AX85" s="974"/>
      <c r="AY85" s="975"/>
      <c r="AZ85" s="977"/>
      <c r="BA85" s="978"/>
      <c r="BB85" s="978"/>
      <c r="BC85" s="978"/>
      <c r="BD85" s="97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t="s">
        <v>549</v>
      </c>
      <c r="C86" s="971"/>
      <c r="D86" s="971"/>
      <c r="E86" s="971"/>
      <c r="F86" s="971"/>
      <c r="G86" s="971"/>
      <c r="H86" s="971"/>
      <c r="I86" s="971"/>
      <c r="J86" s="971"/>
      <c r="K86" s="971"/>
      <c r="L86" s="971"/>
      <c r="M86" s="971"/>
      <c r="N86" s="971"/>
      <c r="O86" s="971"/>
      <c r="P86" s="972"/>
      <c r="Q86" s="973">
        <v>1293</v>
      </c>
      <c r="R86" s="974"/>
      <c r="S86" s="974"/>
      <c r="T86" s="974"/>
      <c r="U86" s="975"/>
      <c r="V86" s="967">
        <v>1293</v>
      </c>
      <c r="W86" s="967"/>
      <c r="X86" s="967"/>
      <c r="Y86" s="967"/>
      <c r="Z86" s="967"/>
      <c r="AA86" s="967">
        <v>0</v>
      </c>
      <c r="AB86" s="967"/>
      <c r="AC86" s="967"/>
      <c r="AD86" s="967"/>
      <c r="AE86" s="967"/>
      <c r="AF86" s="976" t="s">
        <v>477</v>
      </c>
      <c r="AG86" s="974"/>
      <c r="AH86" s="974"/>
      <c r="AI86" s="974"/>
      <c r="AJ86" s="975"/>
      <c r="AK86" s="976" t="s">
        <v>477</v>
      </c>
      <c r="AL86" s="974"/>
      <c r="AM86" s="974"/>
      <c r="AN86" s="974"/>
      <c r="AO86" s="975"/>
      <c r="AP86" s="967">
        <v>809</v>
      </c>
      <c r="AQ86" s="967"/>
      <c r="AR86" s="967"/>
      <c r="AS86" s="967"/>
      <c r="AT86" s="967"/>
      <c r="AU86" s="967">
        <v>112</v>
      </c>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SUM(AF68:AJ86)</f>
        <v>15437</v>
      </c>
      <c r="AG88" s="955"/>
      <c r="AH88" s="955"/>
      <c r="AI88" s="955"/>
      <c r="AJ88" s="955"/>
      <c r="AK88" s="959"/>
      <c r="AL88" s="959"/>
      <c r="AM88" s="959"/>
      <c r="AN88" s="959"/>
      <c r="AO88" s="959"/>
      <c r="AP88" s="955">
        <f t="shared" ref="AP88" si="0">SUM(AP68:AT86)</f>
        <v>3215</v>
      </c>
      <c r="AQ88" s="955"/>
      <c r="AR88" s="955"/>
      <c r="AS88" s="955"/>
      <c r="AT88" s="955"/>
      <c r="AU88" s="955">
        <f t="shared" ref="AU88" si="1">SUM(AU68:AY86)</f>
        <v>489</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f>
        <v>13</v>
      </c>
      <c r="CS102" s="947"/>
      <c r="CT102" s="947"/>
      <c r="CU102" s="947"/>
      <c r="CV102" s="948"/>
      <c r="CW102" s="946">
        <f t="shared" ref="CW102" si="2">SUM(CW7:DA8)</f>
        <v>72</v>
      </c>
      <c r="CX102" s="947"/>
      <c r="CY102" s="947"/>
      <c r="CZ102" s="947"/>
      <c r="DA102" s="948"/>
      <c r="DB102" s="946">
        <f t="shared" ref="DB102" si="3">SUM(DB7:DF8)</f>
        <v>0</v>
      </c>
      <c r="DC102" s="947"/>
      <c r="DD102" s="947"/>
      <c r="DE102" s="947"/>
      <c r="DF102" s="948"/>
      <c r="DG102" s="946">
        <f t="shared" ref="DG102" si="4">SUM(DG7:DK8)</f>
        <v>2361</v>
      </c>
      <c r="DH102" s="947"/>
      <c r="DI102" s="947"/>
      <c r="DJ102" s="947"/>
      <c r="DK102" s="948"/>
      <c r="DL102" s="946">
        <f t="shared" ref="DL102" si="5">SUM(DL7:DP8)</f>
        <v>8</v>
      </c>
      <c r="DM102" s="947"/>
      <c r="DN102" s="947"/>
      <c r="DO102" s="947"/>
      <c r="DP102" s="948"/>
      <c r="DQ102" s="946">
        <f t="shared" ref="DQ102" si="6">SUM(DQ7:DU8)</f>
        <v>2120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287</v>
      </c>
      <c r="AG109" s="888"/>
      <c r="AH109" s="888"/>
      <c r="AI109" s="888"/>
      <c r="AJ109" s="889"/>
      <c r="AK109" s="890" t="s">
        <v>286</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287</v>
      </c>
      <c r="BW109" s="888"/>
      <c r="BX109" s="888"/>
      <c r="BY109" s="888"/>
      <c r="BZ109" s="889"/>
      <c r="CA109" s="890" t="s">
        <v>286</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287</v>
      </c>
      <c r="DM109" s="888"/>
      <c r="DN109" s="888"/>
      <c r="DO109" s="888"/>
      <c r="DP109" s="889"/>
      <c r="DQ109" s="890" t="s">
        <v>286</v>
      </c>
      <c r="DR109" s="888"/>
      <c r="DS109" s="888"/>
      <c r="DT109" s="888"/>
      <c r="DU109" s="889"/>
      <c r="DV109" s="890" t="s">
        <v>404</v>
      </c>
      <c r="DW109" s="888"/>
      <c r="DX109" s="888"/>
      <c r="DY109" s="888"/>
      <c r="DZ109" s="919"/>
    </row>
    <row r="110" spans="1:131" s="197" customFormat="1" ht="26.25" customHeight="1">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729932</v>
      </c>
      <c r="AB110" s="873"/>
      <c r="AC110" s="873"/>
      <c r="AD110" s="873"/>
      <c r="AE110" s="874"/>
      <c r="AF110" s="875">
        <v>630762</v>
      </c>
      <c r="AG110" s="873"/>
      <c r="AH110" s="873"/>
      <c r="AI110" s="873"/>
      <c r="AJ110" s="874"/>
      <c r="AK110" s="875">
        <v>654726</v>
      </c>
      <c r="AL110" s="873"/>
      <c r="AM110" s="873"/>
      <c r="AN110" s="873"/>
      <c r="AO110" s="874"/>
      <c r="AP110" s="876">
        <v>16.2</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8181900</v>
      </c>
      <c r="BR110" s="800"/>
      <c r="BS110" s="800"/>
      <c r="BT110" s="800"/>
      <c r="BU110" s="800"/>
      <c r="BV110" s="800">
        <v>8742648</v>
      </c>
      <c r="BW110" s="800"/>
      <c r="BX110" s="800"/>
      <c r="BY110" s="800"/>
      <c r="BZ110" s="800"/>
      <c r="CA110" s="800">
        <v>9427236</v>
      </c>
      <c r="CB110" s="800"/>
      <c r="CC110" s="800"/>
      <c r="CD110" s="800"/>
      <c r="CE110" s="800"/>
      <c r="CF110" s="861">
        <v>232.7</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1175394</v>
      </c>
      <c r="BR112" s="771"/>
      <c r="BS112" s="771"/>
      <c r="BT112" s="771"/>
      <c r="BU112" s="771"/>
      <c r="BV112" s="771">
        <v>1016195</v>
      </c>
      <c r="BW112" s="771"/>
      <c r="BX112" s="771"/>
      <c r="BY112" s="771"/>
      <c r="BZ112" s="771"/>
      <c r="CA112" s="771">
        <v>823435</v>
      </c>
      <c r="CB112" s="771"/>
      <c r="CC112" s="771"/>
      <c r="CD112" s="771"/>
      <c r="CE112" s="771"/>
      <c r="CF112" s="848">
        <v>20.3</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192615</v>
      </c>
      <c r="AB113" s="909"/>
      <c r="AC113" s="909"/>
      <c r="AD113" s="909"/>
      <c r="AE113" s="910"/>
      <c r="AF113" s="911">
        <v>137754</v>
      </c>
      <c r="AG113" s="909"/>
      <c r="AH113" s="909"/>
      <c r="AI113" s="909"/>
      <c r="AJ113" s="910"/>
      <c r="AK113" s="911">
        <v>98981</v>
      </c>
      <c r="AL113" s="909"/>
      <c r="AM113" s="909"/>
      <c r="AN113" s="909"/>
      <c r="AO113" s="910"/>
      <c r="AP113" s="912">
        <v>2.4</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336670</v>
      </c>
      <c r="BR113" s="771"/>
      <c r="BS113" s="771"/>
      <c r="BT113" s="771"/>
      <c r="BU113" s="771"/>
      <c r="BV113" s="771">
        <v>356279</v>
      </c>
      <c r="BW113" s="771"/>
      <c r="BX113" s="771"/>
      <c r="BY113" s="771"/>
      <c r="BZ113" s="771"/>
      <c r="CA113" s="771">
        <v>489118</v>
      </c>
      <c r="CB113" s="771"/>
      <c r="CC113" s="771"/>
      <c r="CD113" s="771"/>
      <c r="CE113" s="771"/>
      <c r="CF113" s="848">
        <v>12.1</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34170</v>
      </c>
      <c r="AB114" s="784"/>
      <c r="AC114" s="784"/>
      <c r="AD114" s="784"/>
      <c r="AE114" s="785"/>
      <c r="AF114" s="786">
        <v>51939</v>
      </c>
      <c r="AG114" s="784"/>
      <c r="AH114" s="784"/>
      <c r="AI114" s="784"/>
      <c r="AJ114" s="785"/>
      <c r="AK114" s="786">
        <v>52136</v>
      </c>
      <c r="AL114" s="784"/>
      <c r="AM114" s="784"/>
      <c r="AN114" s="784"/>
      <c r="AO114" s="785"/>
      <c r="AP114" s="754">
        <v>1.3</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1643588</v>
      </c>
      <c r="BR114" s="771"/>
      <c r="BS114" s="771"/>
      <c r="BT114" s="771"/>
      <c r="BU114" s="771"/>
      <c r="BV114" s="771">
        <v>1650630</v>
      </c>
      <c r="BW114" s="771"/>
      <c r="BX114" s="771"/>
      <c r="BY114" s="771"/>
      <c r="BZ114" s="771"/>
      <c r="CA114" s="771">
        <v>1688780</v>
      </c>
      <c r="CB114" s="771"/>
      <c r="CC114" s="771"/>
      <c r="CD114" s="771"/>
      <c r="CE114" s="771"/>
      <c r="CF114" s="848">
        <v>41.7</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2430857</v>
      </c>
      <c r="BR115" s="771"/>
      <c r="BS115" s="771"/>
      <c r="BT115" s="771"/>
      <c r="BU115" s="771"/>
      <c r="BV115" s="771">
        <v>2184077</v>
      </c>
      <c r="BW115" s="771"/>
      <c r="BX115" s="771"/>
      <c r="BY115" s="771"/>
      <c r="BZ115" s="771"/>
      <c r="CA115" s="771">
        <v>2120357</v>
      </c>
      <c r="CB115" s="771"/>
      <c r="CC115" s="771"/>
      <c r="CD115" s="771"/>
      <c r="CE115" s="771"/>
      <c r="CF115" s="848">
        <v>52.3</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91</v>
      </c>
      <c r="AB116" s="784"/>
      <c r="AC116" s="784"/>
      <c r="AD116" s="784"/>
      <c r="AE116" s="785"/>
      <c r="AF116" s="786">
        <v>68</v>
      </c>
      <c r="AG116" s="784"/>
      <c r="AH116" s="784"/>
      <c r="AI116" s="784"/>
      <c r="AJ116" s="785"/>
      <c r="AK116" s="786">
        <v>124</v>
      </c>
      <c r="AL116" s="784"/>
      <c r="AM116" s="784"/>
      <c r="AN116" s="784"/>
      <c r="AO116" s="785"/>
      <c r="AP116" s="754">
        <v>0</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956808</v>
      </c>
      <c r="AB117" s="895"/>
      <c r="AC117" s="895"/>
      <c r="AD117" s="895"/>
      <c r="AE117" s="896"/>
      <c r="AF117" s="898">
        <v>820523</v>
      </c>
      <c r="AG117" s="895"/>
      <c r="AH117" s="895"/>
      <c r="AI117" s="895"/>
      <c r="AJ117" s="896"/>
      <c r="AK117" s="898">
        <v>805967</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287</v>
      </c>
      <c r="AG118" s="888"/>
      <c r="AH118" s="888"/>
      <c r="AI118" s="888"/>
      <c r="AJ118" s="889"/>
      <c r="AK118" s="890" t="s">
        <v>286</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13768409</v>
      </c>
      <c r="BR118" s="858"/>
      <c r="BS118" s="858"/>
      <c r="BT118" s="858"/>
      <c r="BU118" s="858"/>
      <c r="BV118" s="858">
        <v>13949829</v>
      </c>
      <c r="BW118" s="858"/>
      <c r="BX118" s="858"/>
      <c r="BY118" s="858"/>
      <c r="BZ118" s="858"/>
      <c r="CA118" s="858">
        <v>14548926</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2412115</v>
      </c>
      <c r="BR119" s="800"/>
      <c r="BS119" s="800"/>
      <c r="BT119" s="800"/>
      <c r="BU119" s="800"/>
      <c r="BV119" s="800">
        <v>2515404</v>
      </c>
      <c r="BW119" s="800"/>
      <c r="BX119" s="800"/>
      <c r="BY119" s="800"/>
      <c r="BZ119" s="800"/>
      <c r="CA119" s="800">
        <v>2213338</v>
      </c>
      <c r="CB119" s="800"/>
      <c r="CC119" s="800"/>
      <c r="CD119" s="800"/>
      <c r="CE119" s="800"/>
      <c r="CF119" s="861">
        <v>54.6</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857260</v>
      </c>
      <c r="BR120" s="771"/>
      <c r="BS120" s="771"/>
      <c r="BT120" s="771"/>
      <c r="BU120" s="771"/>
      <c r="BV120" s="771">
        <v>862493</v>
      </c>
      <c r="BW120" s="771"/>
      <c r="BX120" s="771"/>
      <c r="BY120" s="771"/>
      <c r="BZ120" s="771"/>
      <c r="CA120" s="771">
        <v>778757</v>
      </c>
      <c r="CB120" s="771"/>
      <c r="CC120" s="771"/>
      <c r="CD120" s="771"/>
      <c r="CE120" s="771"/>
      <c r="CF120" s="848">
        <v>19.2</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t="s">
        <v>112</v>
      </c>
      <c r="DH120" s="800"/>
      <c r="DI120" s="800"/>
      <c r="DJ120" s="800"/>
      <c r="DK120" s="800"/>
      <c r="DL120" s="800" t="s">
        <v>112</v>
      </c>
      <c r="DM120" s="800"/>
      <c r="DN120" s="800"/>
      <c r="DO120" s="800"/>
      <c r="DP120" s="800"/>
      <c r="DQ120" s="800">
        <v>823435</v>
      </c>
      <c r="DR120" s="800"/>
      <c r="DS120" s="800"/>
      <c r="DT120" s="800"/>
      <c r="DU120" s="800"/>
      <c r="DV120" s="801">
        <v>20.3</v>
      </c>
      <c r="DW120" s="801"/>
      <c r="DX120" s="801"/>
      <c r="DY120" s="801"/>
      <c r="DZ120" s="802"/>
    </row>
    <row r="121" spans="1:130" s="197" customFormat="1" ht="26.25" customHeight="1">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6800743</v>
      </c>
      <c r="BR121" s="858"/>
      <c r="BS121" s="858"/>
      <c r="BT121" s="858"/>
      <c r="BU121" s="858"/>
      <c r="BV121" s="858">
        <v>6582869</v>
      </c>
      <c r="BW121" s="858"/>
      <c r="BX121" s="858"/>
      <c r="BY121" s="858"/>
      <c r="BZ121" s="858"/>
      <c r="CA121" s="858">
        <v>6871054</v>
      </c>
      <c r="CB121" s="858"/>
      <c r="CC121" s="858"/>
      <c r="CD121" s="858"/>
      <c r="CE121" s="858"/>
      <c r="CF121" s="859">
        <v>169.6</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t="s">
        <v>112</v>
      </c>
      <c r="DH121" s="771"/>
      <c r="DI121" s="771"/>
      <c r="DJ121" s="771"/>
      <c r="DK121" s="771"/>
      <c r="DL121" s="771" t="s">
        <v>112</v>
      </c>
      <c r="DM121" s="771"/>
      <c r="DN121" s="771"/>
      <c r="DO121" s="771"/>
      <c r="DP121" s="771"/>
      <c r="DQ121" s="771" t="s">
        <v>112</v>
      </c>
      <c r="DR121" s="771"/>
      <c r="DS121" s="771"/>
      <c r="DT121" s="771"/>
      <c r="DU121" s="771"/>
      <c r="DV121" s="823" t="s">
        <v>112</v>
      </c>
      <c r="DW121" s="823"/>
      <c r="DX121" s="823"/>
      <c r="DY121" s="823"/>
      <c r="DZ121" s="824"/>
    </row>
    <row r="122" spans="1:130" s="197" customFormat="1" ht="26.25" customHeight="1">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10070118</v>
      </c>
      <c r="BR122" s="840"/>
      <c r="BS122" s="840"/>
      <c r="BT122" s="840"/>
      <c r="BU122" s="840"/>
      <c r="BV122" s="840">
        <v>9960766</v>
      </c>
      <c r="BW122" s="840"/>
      <c r="BX122" s="840"/>
      <c r="BY122" s="840"/>
      <c r="BZ122" s="840"/>
      <c r="CA122" s="840">
        <v>9863149</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89.5</v>
      </c>
      <c r="BR123" s="832"/>
      <c r="BS123" s="832"/>
      <c r="BT123" s="832"/>
      <c r="BU123" s="832"/>
      <c r="BV123" s="832">
        <v>95.1</v>
      </c>
      <c r="BW123" s="832"/>
      <c r="BX123" s="832"/>
      <c r="BY123" s="832"/>
      <c r="BZ123" s="832"/>
      <c r="CA123" s="832">
        <v>115.6</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v>1175394</v>
      </c>
      <c r="DH124" s="717"/>
      <c r="DI124" s="717"/>
      <c r="DJ124" s="717"/>
      <c r="DK124" s="718"/>
      <c r="DL124" s="719">
        <v>1016195</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v>2378613</v>
      </c>
      <c r="DH126" s="771"/>
      <c r="DI126" s="771"/>
      <c r="DJ126" s="771"/>
      <c r="DK126" s="771"/>
      <c r="DL126" s="771">
        <v>2151489</v>
      </c>
      <c r="DM126" s="771"/>
      <c r="DN126" s="771"/>
      <c r="DO126" s="771"/>
      <c r="DP126" s="771"/>
      <c r="DQ126" s="771">
        <v>2112294</v>
      </c>
      <c r="DR126" s="771"/>
      <c r="DS126" s="771"/>
      <c r="DT126" s="771"/>
      <c r="DU126" s="771"/>
      <c r="DV126" s="823">
        <v>52.1</v>
      </c>
      <c r="DW126" s="823"/>
      <c r="DX126" s="823"/>
      <c r="DY126" s="823"/>
      <c r="DZ126" s="824"/>
    </row>
    <row r="127" spans="1:130" s="197" customFormat="1" ht="26.25" customHeight="1" thickBot="1">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v>52244</v>
      </c>
      <c r="DH127" s="820"/>
      <c r="DI127" s="820"/>
      <c r="DJ127" s="820"/>
      <c r="DK127" s="820"/>
      <c r="DL127" s="820">
        <v>32588</v>
      </c>
      <c r="DM127" s="820"/>
      <c r="DN127" s="820"/>
      <c r="DO127" s="820"/>
      <c r="DP127" s="820"/>
      <c r="DQ127" s="820">
        <v>8063</v>
      </c>
      <c r="DR127" s="820"/>
      <c r="DS127" s="820"/>
      <c r="DT127" s="820"/>
      <c r="DU127" s="820"/>
      <c r="DV127" s="821">
        <v>0.2</v>
      </c>
      <c r="DW127" s="821"/>
      <c r="DX127" s="821"/>
      <c r="DY127" s="821"/>
      <c r="DZ127" s="822"/>
    </row>
    <row r="128" spans="1:130" s="197" customFormat="1" ht="26.25" customHeight="1">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154302</v>
      </c>
      <c r="AB128" s="724"/>
      <c r="AC128" s="724"/>
      <c r="AD128" s="724"/>
      <c r="AE128" s="725"/>
      <c r="AF128" s="726">
        <v>145970</v>
      </c>
      <c r="AG128" s="724"/>
      <c r="AH128" s="724"/>
      <c r="AI128" s="724"/>
      <c r="AJ128" s="725"/>
      <c r="AK128" s="726">
        <v>104909</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4855027</v>
      </c>
      <c r="AB129" s="784"/>
      <c r="AC129" s="784"/>
      <c r="AD129" s="784"/>
      <c r="AE129" s="785"/>
      <c r="AF129" s="786">
        <v>4881429</v>
      </c>
      <c r="AG129" s="784"/>
      <c r="AH129" s="784"/>
      <c r="AI129" s="784"/>
      <c r="AJ129" s="785"/>
      <c r="AK129" s="786">
        <v>4764528</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723512</v>
      </c>
      <c r="AB130" s="784"/>
      <c r="AC130" s="784"/>
      <c r="AD130" s="784"/>
      <c r="AE130" s="785"/>
      <c r="AF130" s="786">
        <v>690449</v>
      </c>
      <c r="AG130" s="784"/>
      <c r="AH130" s="784"/>
      <c r="AI130" s="784"/>
      <c r="AJ130" s="785"/>
      <c r="AK130" s="786">
        <v>713000</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115.6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4131515</v>
      </c>
      <c r="AB131" s="717"/>
      <c r="AC131" s="717"/>
      <c r="AD131" s="717"/>
      <c r="AE131" s="718"/>
      <c r="AF131" s="719">
        <v>4190980</v>
      </c>
      <c r="AG131" s="717"/>
      <c r="AH131" s="717"/>
      <c r="AI131" s="717"/>
      <c r="AJ131" s="718"/>
      <c r="AK131" s="719">
        <v>4051528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1.9119862809999999</v>
      </c>
      <c r="AB132" s="740"/>
      <c r="AC132" s="740"/>
      <c r="AD132" s="740"/>
      <c r="AE132" s="741"/>
      <c r="AF132" s="742">
        <v>-0.37929076299999998</v>
      </c>
      <c r="AG132" s="740"/>
      <c r="AH132" s="740"/>
      <c r="AI132" s="740"/>
      <c r="AJ132" s="741"/>
      <c r="AK132" s="742">
        <v>-0.29475299199999999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4.3</v>
      </c>
      <c r="AB133" s="749"/>
      <c r="AC133" s="749"/>
      <c r="AD133" s="749"/>
      <c r="AE133" s="750"/>
      <c r="AF133" s="748">
        <v>2</v>
      </c>
      <c r="AG133" s="749"/>
      <c r="AH133" s="749"/>
      <c r="AI133" s="749"/>
      <c r="AJ133" s="750"/>
      <c r="AK133" s="748">
        <v>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2" t="s">
        <v>468</v>
      </c>
      <c r="L7" s="254"/>
      <c r="M7" s="255" t="s">
        <v>469</v>
      </c>
      <c r="N7" s="256"/>
    </row>
    <row r="8" spans="1:16">
      <c r="A8" s="248"/>
      <c r="B8" s="244"/>
      <c r="C8" s="244"/>
      <c r="D8" s="244"/>
      <c r="E8" s="244"/>
      <c r="F8" s="244"/>
      <c r="G8" s="257"/>
      <c r="H8" s="258"/>
      <c r="I8" s="258"/>
      <c r="J8" s="259"/>
      <c r="K8" s="1123"/>
      <c r="L8" s="260" t="s">
        <v>470</v>
      </c>
      <c r="M8" s="261" t="s">
        <v>471</v>
      </c>
      <c r="N8" s="262" t="s">
        <v>472</v>
      </c>
    </row>
    <row r="9" spans="1:16">
      <c r="A9" s="248"/>
      <c r="B9" s="244"/>
      <c r="C9" s="244"/>
      <c r="D9" s="244"/>
      <c r="E9" s="244"/>
      <c r="F9" s="244"/>
      <c r="G9" s="1136" t="s">
        <v>473</v>
      </c>
      <c r="H9" s="1137"/>
      <c r="I9" s="1137"/>
      <c r="J9" s="1138"/>
      <c r="K9" s="263">
        <v>1268427</v>
      </c>
      <c r="L9" s="264">
        <v>59894</v>
      </c>
      <c r="M9" s="265">
        <v>59313</v>
      </c>
      <c r="N9" s="266">
        <v>1</v>
      </c>
    </row>
    <row r="10" spans="1:16">
      <c r="A10" s="248"/>
      <c r="B10" s="244"/>
      <c r="C10" s="244"/>
      <c r="D10" s="244"/>
      <c r="E10" s="244"/>
      <c r="F10" s="244"/>
      <c r="G10" s="1136" t="s">
        <v>474</v>
      </c>
      <c r="H10" s="1137"/>
      <c r="I10" s="1137"/>
      <c r="J10" s="1138"/>
      <c r="K10" s="267">
        <v>136037</v>
      </c>
      <c r="L10" s="268">
        <v>6424</v>
      </c>
      <c r="M10" s="269">
        <v>5376</v>
      </c>
      <c r="N10" s="270">
        <v>19.5</v>
      </c>
    </row>
    <row r="11" spans="1:16" ht="13.5" customHeight="1">
      <c r="A11" s="248"/>
      <c r="B11" s="244"/>
      <c r="C11" s="244"/>
      <c r="D11" s="244"/>
      <c r="E11" s="244"/>
      <c r="F11" s="244"/>
      <c r="G11" s="1136" t="s">
        <v>475</v>
      </c>
      <c r="H11" s="1137"/>
      <c r="I11" s="1137"/>
      <c r="J11" s="1138"/>
      <c r="K11" s="267">
        <v>211085</v>
      </c>
      <c r="L11" s="268">
        <v>9967</v>
      </c>
      <c r="M11" s="269">
        <v>7786</v>
      </c>
      <c r="N11" s="270">
        <v>28</v>
      </c>
    </row>
    <row r="12" spans="1:16" ht="13.5" customHeight="1">
      <c r="A12" s="248"/>
      <c r="B12" s="244"/>
      <c r="C12" s="244"/>
      <c r="D12" s="244"/>
      <c r="E12" s="244"/>
      <c r="F12" s="244"/>
      <c r="G12" s="1136" t="s">
        <v>476</v>
      </c>
      <c r="H12" s="1137"/>
      <c r="I12" s="1137"/>
      <c r="J12" s="1138"/>
      <c r="K12" s="267" t="s">
        <v>477</v>
      </c>
      <c r="L12" s="268" t="s">
        <v>477</v>
      </c>
      <c r="M12" s="269">
        <v>131</v>
      </c>
      <c r="N12" s="270" t="s">
        <v>477</v>
      </c>
    </row>
    <row r="13" spans="1:16" ht="13.5" customHeight="1">
      <c r="A13" s="248"/>
      <c r="B13" s="244"/>
      <c r="C13" s="244"/>
      <c r="D13" s="244"/>
      <c r="E13" s="244"/>
      <c r="F13" s="244"/>
      <c r="G13" s="1136" t="s">
        <v>478</v>
      </c>
      <c r="H13" s="1137"/>
      <c r="I13" s="1137"/>
      <c r="J13" s="1138"/>
      <c r="K13" s="267" t="s">
        <v>477</v>
      </c>
      <c r="L13" s="268" t="s">
        <v>477</v>
      </c>
      <c r="M13" s="269">
        <v>5</v>
      </c>
      <c r="N13" s="270" t="s">
        <v>477</v>
      </c>
    </row>
    <row r="14" spans="1:16" ht="13.5" customHeight="1">
      <c r="A14" s="248"/>
      <c r="B14" s="244"/>
      <c r="C14" s="244"/>
      <c r="D14" s="244"/>
      <c r="E14" s="244"/>
      <c r="F14" s="244"/>
      <c r="G14" s="1136" t="s">
        <v>479</v>
      </c>
      <c r="H14" s="1137"/>
      <c r="I14" s="1137"/>
      <c r="J14" s="1138"/>
      <c r="K14" s="267">
        <v>43503</v>
      </c>
      <c r="L14" s="268">
        <v>2054</v>
      </c>
      <c r="M14" s="269">
        <v>2777</v>
      </c>
      <c r="N14" s="270">
        <v>-26</v>
      </c>
    </row>
    <row r="15" spans="1:16" ht="13.5" customHeight="1">
      <c r="A15" s="248"/>
      <c r="B15" s="244"/>
      <c r="C15" s="244"/>
      <c r="D15" s="244"/>
      <c r="E15" s="244"/>
      <c r="F15" s="244"/>
      <c r="G15" s="1136" t="s">
        <v>480</v>
      </c>
      <c r="H15" s="1137"/>
      <c r="I15" s="1137"/>
      <c r="J15" s="1138"/>
      <c r="K15" s="267">
        <v>56155</v>
      </c>
      <c r="L15" s="268">
        <v>2652</v>
      </c>
      <c r="M15" s="269">
        <v>1317</v>
      </c>
      <c r="N15" s="270">
        <v>101.4</v>
      </c>
    </row>
    <row r="16" spans="1:16">
      <c r="A16" s="248"/>
      <c r="B16" s="244"/>
      <c r="C16" s="244"/>
      <c r="D16" s="244"/>
      <c r="E16" s="244"/>
      <c r="F16" s="244"/>
      <c r="G16" s="1139" t="s">
        <v>481</v>
      </c>
      <c r="H16" s="1140"/>
      <c r="I16" s="1140"/>
      <c r="J16" s="1141"/>
      <c r="K16" s="268">
        <v>-109865</v>
      </c>
      <c r="L16" s="268">
        <v>-5188</v>
      </c>
      <c r="M16" s="269">
        <v>-6006</v>
      </c>
      <c r="N16" s="270">
        <v>-13.6</v>
      </c>
    </row>
    <row r="17" spans="1:16">
      <c r="A17" s="248"/>
      <c r="B17" s="244"/>
      <c r="C17" s="244"/>
      <c r="D17" s="244"/>
      <c r="E17" s="244"/>
      <c r="F17" s="244"/>
      <c r="G17" s="1139" t="s">
        <v>171</v>
      </c>
      <c r="H17" s="1140"/>
      <c r="I17" s="1140"/>
      <c r="J17" s="1141"/>
      <c r="K17" s="268">
        <v>1605342</v>
      </c>
      <c r="L17" s="268">
        <v>75802</v>
      </c>
      <c r="M17" s="269">
        <v>70700</v>
      </c>
      <c r="N17" s="270">
        <v>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33" t="s">
        <v>486</v>
      </c>
      <c r="H21" s="1134"/>
      <c r="I21" s="1134"/>
      <c r="J21" s="1135"/>
      <c r="K21" s="280">
        <v>8.2200000000000006</v>
      </c>
      <c r="L21" s="281">
        <v>6.73</v>
      </c>
      <c r="M21" s="282">
        <v>1.49</v>
      </c>
      <c r="N21" s="249"/>
      <c r="O21" s="283"/>
      <c r="P21" s="279"/>
    </row>
    <row r="22" spans="1:16" s="284" customFormat="1">
      <c r="A22" s="279"/>
      <c r="B22" s="249"/>
      <c r="C22" s="249"/>
      <c r="D22" s="249"/>
      <c r="E22" s="249"/>
      <c r="F22" s="249"/>
      <c r="G22" s="1133" t="s">
        <v>487</v>
      </c>
      <c r="H22" s="1134"/>
      <c r="I22" s="1134"/>
      <c r="J22" s="1135"/>
      <c r="K22" s="285">
        <v>94.3</v>
      </c>
      <c r="L22" s="286">
        <v>96.8</v>
      </c>
      <c r="M22" s="287">
        <v>-2.5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2" t="s">
        <v>468</v>
      </c>
      <c r="L30" s="254"/>
      <c r="M30" s="255" t="s">
        <v>469</v>
      </c>
      <c r="N30" s="256"/>
    </row>
    <row r="31" spans="1:16">
      <c r="A31" s="248"/>
      <c r="B31" s="244"/>
      <c r="C31" s="244"/>
      <c r="D31" s="244"/>
      <c r="E31" s="244"/>
      <c r="F31" s="244"/>
      <c r="G31" s="257"/>
      <c r="H31" s="258"/>
      <c r="I31" s="258"/>
      <c r="J31" s="259"/>
      <c r="K31" s="1123"/>
      <c r="L31" s="260" t="s">
        <v>470</v>
      </c>
      <c r="M31" s="261" t="s">
        <v>471</v>
      </c>
      <c r="N31" s="262" t="s">
        <v>472</v>
      </c>
    </row>
    <row r="32" spans="1:16" ht="27" customHeight="1">
      <c r="A32" s="248"/>
      <c r="B32" s="244"/>
      <c r="C32" s="244"/>
      <c r="D32" s="244"/>
      <c r="E32" s="244"/>
      <c r="F32" s="244"/>
      <c r="G32" s="1124" t="s">
        <v>490</v>
      </c>
      <c r="H32" s="1125"/>
      <c r="I32" s="1125"/>
      <c r="J32" s="1126"/>
      <c r="K32" s="294">
        <v>654726</v>
      </c>
      <c r="L32" s="294">
        <v>30915</v>
      </c>
      <c r="M32" s="295">
        <v>33640</v>
      </c>
      <c r="N32" s="296">
        <v>-8.1</v>
      </c>
    </row>
    <row r="33" spans="1:16" ht="13.5" customHeight="1">
      <c r="A33" s="248"/>
      <c r="B33" s="244"/>
      <c r="C33" s="244"/>
      <c r="D33" s="244"/>
      <c r="E33" s="244"/>
      <c r="F33" s="244"/>
      <c r="G33" s="1124" t="s">
        <v>491</v>
      </c>
      <c r="H33" s="1125"/>
      <c r="I33" s="1125"/>
      <c r="J33" s="1126"/>
      <c r="K33" s="294" t="s">
        <v>477</v>
      </c>
      <c r="L33" s="294" t="s">
        <v>477</v>
      </c>
      <c r="M33" s="295" t="s">
        <v>477</v>
      </c>
      <c r="N33" s="296" t="s">
        <v>477</v>
      </c>
    </row>
    <row r="34" spans="1:16" ht="27" customHeight="1">
      <c r="A34" s="248"/>
      <c r="B34" s="244"/>
      <c r="C34" s="244"/>
      <c r="D34" s="244"/>
      <c r="E34" s="244"/>
      <c r="F34" s="244"/>
      <c r="G34" s="1124" t="s">
        <v>492</v>
      </c>
      <c r="H34" s="1125"/>
      <c r="I34" s="1125"/>
      <c r="J34" s="1126"/>
      <c r="K34" s="294" t="s">
        <v>477</v>
      </c>
      <c r="L34" s="294" t="s">
        <v>477</v>
      </c>
      <c r="M34" s="295">
        <v>3</v>
      </c>
      <c r="N34" s="296" t="s">
        <v>477</v>
      </c>
    </row>
    <row r="35" spans="1:16" ht="27" customHeight="1">
      <c r="A35" s="248"/>
      <c r="B35" s="244"/>
      <c r="C35" s="244"/>
      <c r="D35" s="244"/>
      <c r="E35" s="244"/>
      <c r="F35" s="244"/>
      <c r="G35" s="1124" t="s">
        <v>493</v>
      </c>
      <c r="H35" s="1125"/>
      <c r="I35" s="1125"/>
      <c r="J35" s="1126"/>
      <c r="K35" s="294">
        <v>98981</v>
      </c>
      <c r="L35" s="294">
        <v>4674</v>
      </c>
      <c r="M35" s="295">
        <v>10374</v>
      </c>
      <c r="N35" s="296">
        <v>-54.9</v>
      </c>
    </row>
    <row r="36" spans="1:16" ht="27" customHeight="1">
      <c r="A36" s="248"/>
      <c r="B36" s="244"/>
      <c r="C36" s="244"/>
      <c r="D36" s="244"/>
      <c r="E36" s="244"/>
      <c r="F36" s="244"/>
      <c r="G36" s="1124" t="s">
        <v>494</v>
      </c>
      <c r="H36" s="1125"/>
      <c r="I36" s="1125"/>
      <c r="J36" s="1126"/>
      <c r="K36" s="294">
        <v>52136</v>
      </c>
      <c r="L36" s="294">
        <v>2462</v>
      </c>
      <c r="M36" s="295">
        <v>2665</v>
      </c>
      <c r="N36" s="296">
        <v>-7.6</v>
      </c>
    </row>
    <row r="37" spans="1:16" ht="13.5" customHeight="1">
      <c r="A37" s="248"/>
      <c r="B37" s="244"/>
      <c r="C37" s="244"/>
      <c r="D37" s="244"/>
      <c r="E37" s="244"/>
      <c r="F37" s="244"/>
      <c r="G37" s="1124" t="s">
        <v>495</v>
      </c>
      <c r="H37" s="1125"/>
      <c r="I37" s="1125"/>
      <c r="J37" s="1126"/>
      <c r="K37" s="294" t="s">
        <v>477</v>
      </c>
      <c r="L37" s="294" t="s">
        <v>477</v>
      </c>
      <c r="M37" s="295">
        <v>1343</v>
      </c>
      <c r="N37" s="296" t="s">
        <v>477</v>
      </c>
    </row>
    <row r="38" spans="1:16" ht="27" customHeight="1">
      <c r="A38" s="248"/>
      <c r="B38" s="244"/>
      <c r="C38" s="244"/>
      <c r="D38" s="244"/>
      <c r="E38" s="244"/>
      <c r="F38" s="244"/>
      <c r="G38" s="1127" t="s">
        <v>496</v>
      </c>
      <c r="H38" s="1128"/>
      <c r="I38" s="1128"/>
      <c r="J38" s="1129"/>
      <c r="K38" s="297">
        <v>124</v>
      </c>
      <c r="L38" s="297">
        <v>6</v>
      </c>
      <c r="M38" s="298">
        <v>2</v>
      </c>
      <c r="N38" s="299">
        <v>200</v>
      </c>
      <c r="O38" s="293"/>
    </row>
    <row r="39" spans="1:16">
      <c r="A39" s="248"/>
      <c r="B39" s="244"/>
      <c r="C39" s="244"/>
      <c r="D39" s="244"/>
      <c r="E39" s="244"/>
      <c r="F39" s="244"/>
      <c r="G39" s="1127" t="s">
        <v>497</v>
      </c>
      <c r="H39" s="1128"/>
      <c r="I39" s="1128"/>
      <c r="J39" s="1129"/>
      <c r="K39" s="300">
        <v>-104909</v>
      </c>
      <c r="L39" s="300">
        <v>-4954</v>
      </c>
      <c r="M39" s="301">
        <v>-3110</v>
      </c>
      <c r="N39" s="302">
        <v>59.3</v>
      </c>
      <c r="O39" s="293"/>
    </row>
    <row r="40" spans="1:16" ht="27" customHeight="1">
      <c r="A40" s="248"/>
      <c r="B40" s="244"/>
      <c r="C40" s="244"/>
      <c r="D40" s="244"/>
      <c r="E40" s="244"/>
      <c r="F40" s="244"/>
      <c r="G40" s="1124" t="s">
        <v>498</v>
      </c>
      <c r="H40" s="1125"/>
      <c r="I40" s="1125"/>
      <c r="J40" s="1126"/>
      <c r="K40" s="300">
        <v>-713000</v>
      </c>
      <c r="L40" s="300">
        <v>-33667</v>
      </c>
      <c r="M40" s="301">
        <v>-31707</v>
      </c>
      <c r="N40" s="302">
        <v>6.2</v>
      </c>
      <c r="O40" s="293"/>
    </row>
    <row r="41" spans="1:16">
      <c r="A41" s="248"/>
      <c r="B41" s="244"/>
      <c r="C41" s="244"/>
      <c r="D41" s="244"/>
      <c r="E41" s="244"/>
      <c r="F41" s="244"/>
      <c r="G41" s="1130" t="s">
        <v>281</v>
      </c>
      <c r="H41" s="1131"/>
      <c r="I41" s="1131"/>
      <c r="J41" s="1132"/>
      <c r="K41" s="294">
        <v>-11942</v>
      </c>
      <c r="L41" s="300">
        <v>-564</v>
      </c>
      <c r="M41" s="301">
        <v>13210</v>
      </c>
      <c r="N41" s="302">
        <v>-104.3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7" t="s">
        <v>468</v>
      </c>
      <c r="J49" s="1119" t="s">
        <v>502</v>
      </c>
      <c r="K49" s="1120"/>
      <c r="L49" s="1120"/>
      <c r="M49" s="1120"/>
      <c r="N49" s="1121"/>
    </row>
    <row r="50" spans="1:14">
      <c r="A50" s="248"/>
      <c r="B50" s="244"/>
      <c r="C50" s="244"/>
      <c r="D50" s="244"/>
      <c r="E50" s="244"/>
      <c r="F50" s="244"/>
      <c r="G50" s="312"/>
      <c r="H50" s="313"/>
      <c r="I50" s="1118"/>
      <c r="J50" s="314" t="s">
        <v>503</v>
      </c>
      <c r="K50" s="315" t="s">
        <v>504</v>
      </c>
      <c r="L50" s="316" t="s">
        <v>505</v>
      </c>
      <c r="M50" s="317" t="s">
        <v>506</v>
      </c>
      <c r="N50" s="318" t="s">
        <v>507</v>
      </c>
    </row>
    <row r="51" spans="1:14">
      <c r="A51" s="248"/>
      <c r="B51" s="244"/>
      <c r="C51" s="244"/>
      <c r="D51" s="244"/>
      <c r="E51" s="244"/>
      <c r="F51" s="244"/>
      <c r="G51" s="310" t="s">
        <v>508</v>
      </c>
      <c r="H51" s="311"/>
      <c r="I51" s="319">
        <v>1282904</v>
      </c>
      <c r="J51" s="320">
        <v>58927</v>
      </c>
      <c r="K51" s="321">
        <v>34.1</v>
      </c>
      <c r="L51" s="322">
        <v>59338</v>
      </c>
      <c r="M51" s="323">
        <v>6</v>
      </c>
      <c r="N51" s="324">
        <v>28.1</v>
      </c>
    </row>
    <row r="52" spans="1:14">
      <c r="A52" s="248"/>
      <c r="B52" s="244"/>
      <c r="C52" s="244"/>
      <c r="D52" s="244"/>
      <c r="E52" s="244"/>
      <c r="F52" s="244"/>
      <c r="G52" s="325"/>
      <c r="H52" s="326" t="s">
        <v>509</v>
      </c>
      <c r="I52" s="327">
        <v>498670</v>
      </c>
      <c r="J52" s="328">
        <v>22905</v>
      </c>
      <c r="K52" s="329">
        <v>-41</v>
      </c>
      <c r="L52" s="330">
        <v>34073</v>
      </c>
      <c r="M52" s="331">
        <v>-3</v>
      </c>
      <c r="N52" s="332">
        <v>-38</v>
      </c>
    </row>
    <row r="53" spans="1:14">
      <c r="A53" s="248"/>
      <c r="B53" s="244"/>
      <c r="C53" s="244"/>
      <c r="D53" s="244"/>
      <c r="E53" s="244"/>
      <c r="F53" s="244"/>
      <c r="G53" s="310" t="s">
        <v>510</v>
      </c>
      <c r="H53" s="311"/>
      <c r="I53" s="319">
        <v>1911345</v>
      </c>
      <c r="J53" s="320">
        <v>88398</v>
      </c>
      <c r="K53" s="321">
        <v>50</v>
      </c>
      <c r="L53" s="322">
        <v>42839</v>
      </c>
      <c r="M53" s="323">
        <v>-27.8</v>
      </c>
      <c r="N53" s="324">
        <v>77.8</v>
      </c>
    </row>
    <row r="54" spans="1:14">
      <c r="A54" s="248"/>
      <c r="B54" s="244"/>
      <c r="C54" s="244"/>
      <c r="D54" s="244"/>
      <c r="E54" s="244"/>
      <c r="F54" s="244"/>
      <c r="G54" s="325"/>
      <c r="H54" s="326" t="s">
        <v>509</v>
      </c>
      <c r="I54" s="327">
        <v>422224</v>
      </c>
      <c r="J54" s="328">
        <v>19528</v>
      </c>
      <c r="K54" s="329">
        <v>-14.7</v>
      </c>
      <c r="L54" s="330">
        <v>22027</v>
      </c>
      <c r="M54" s="331">
        <v>-35.4</v>
      </c>
      <c r="N54" s="332">
        <v>20.7</v>
      </c>
    </row>
    <row r="55" spans="1:14">
      <c r="A55" s="248"/>
      <c r="B55" s="244"/>
      <c r="C55" s="244"/>
      <c r="D55" s="244"/>
      <c r="E55" s="244"/>
      <c r="F55" s="244"/>
      <c r="G55" s="310" t="s">
        <v>511</v>
      </c>
      <c r="H55" s="311"/>
      <c r="I55" s="319">
        <v>1920816</v>
      </c>
      <c r="J55" s="320">
        <v>88701</v>
      </c>
      <c r="K55" s="321">
        <v>0.3</v>
      </c>
      <c r="L55" s="322">
        <v>46819</v>
      </c>
      <c r="M55" s="323">
        <v>9.3000000000000007</v>
      </c>
      <c r="N55" s="324">
        <v>-9</v>
      </c>
    </row>
    <row r="56" spans="1:14">
      <c r="A56" s="248"/>
      <c r="B56" s="244"/>
      <c r="C56" s="244"/>
      <c r="D56" s="244"/>
      <c r="E56" s="244"/>
      <c r="F56" s="244"/>
      <c r="G56" s="325"/>
      <c r="H56" s="326" t="s">
        <v>509</v>
      </c>
      <c r="I56" s="327">
        <v>1162157</v>
      </c>
      <c r="J56" s="328">
        <v>53667</v>
      </c>
      <c r="K56" s="329">
        <v>174.8</v>
      </c>
      <c r="L56" s="330">
        <v>24121</v>
      </c>
      <c r="M56" s="331">
        <v>9.5</v>
      </c>
      <c r="N56" s="332">
        <v>165.3</v>
      </c>
    </row>
    <row r="57" spans="1:14">
      <c r="A57" s="248"/>
      <c r="B57" s="244"/>
      <c r="C57" s="244"/>
      <c r="D57" s="244"/>
      <c r="E57" s="244"/>
      <c r="F57" s="244"/>
      <c r="G57" s="310" t="s">
        <v>512</v>
      </c>
      <c r="H57" s="311"/>
      <c r="I57" s="319">
        <v>1692803</v>
      </c>
      <c r="J57" s="320">
        <v>78845</v>
      </c>
      <c r="K57" s="321">
        <v>-11.1</v>
      </c>
      <c r="L57" s="322">
        <v>53270</v>
      </c>
      <c r="M57" s="323">
        <v>13.8</v>
      </c>
      <c r="N57" s="324">
        <v>-24.9</v>
      </c>
    </row>
    <row r="58" spans="1:14">
      <c r="A58" s="248"/>
      <c r="B58" s="244"/>
      <c r="C58" s="244"/>
      <c r="D58" s="244"/>
      <c r="E58" s="244"/>
      <c r="F58" s="244"/>
      <c r="G58" s="325"/>
      <c r="H58" s="326" t="s">
        <v>509</v>
      </c>
      <c r="I58" s="327">
        <v>1179570</v>
      </c>
      <c r="J58" s="328">
        <v>54940</v>
      </c>
      <c r="K58" s="329">
        <v>2.4</v>
      </c>
      <c r="L58" s="330">
        <v>24316</v>
      </c>
      <c r="M58" s="331">
        <v>0.8</v>
      </c>
      <c r="N58" s="332">
        <v>1.6</v>
      </c>
    </row>
    <row r="59" spans="1:14">
      <c r="A59" s="248"/>
      <c r="B59" s="244"/>
      <c r="C59" s="244"/>
      <c r="D59" s="244"/>
      <c r="E59" s="244"/>
      <c r="F59" s="244"/>
      <c r="G59" s="310" t="s">
        <v>513</v>
      </c>
      <c r="H59" s="311"/>
      <c r="I59" s="319">
        <v>2127706</v>
      </c>
      <c r="J59" s="320">
        <v>100468</v>
      </c>
      <c r="K59" s="321">
        <v>27.4</v>
      </c>
      <c r="L59" s="322">
        <v>53292</v>
      </c>
      <c r="M59" s="323">
        <v>0</v>
      </c>
      <c r="N59" s="324">
        <v>27.4</v>
      </c>
    </row>
    <row r="60" spans="1:14">
      <c r="A60" s="248"/>
      <c r="B60" s="244"/>
      <c r="C60" s="244"/>
      <c r="D60" s="244"/>
      <c r="E60" s="244"/>
      <c r="F60" s="244"/>
      <c r="G60" s="325"/>
      <c r="H60" s="326" t="s">
        <v>509</v>
      </c>
      <c r="I60" s="333">
        <v>1820858</v>
      </c>
      <c r="J60" s="328">
        <v>85979</v>
      </c>
      <c r="K60" s="329">
        <v>56.5</v>
      </c>
      <c r="L60" s="330">
        <v>28900</v>
      </c>
      <c r="M60" s="331">
        <v>18.899999999999999</v>
      </c>
      <c r="N60" s="332">
        <v>37.6</v>
      </c>
    </row>
    <row r="61" spans="1:14">
      <c r="A61" s="248"/>
      <c r="B61" s="244"/>
      <c r="C61" s="244"/>
      <c r="D61" s="244"/>
      <c r="E61" s="244"/>
      <c r="F61" s="244"/>
      <c r="G61" s="310" t="s">
        <v>514</v>
      </c>
      <c r="H61" s="334"/>
      <c r="I61" s="335">
        <v>1787115</v>
      </c>
      <c r="J61" s="336">
        <v>83068</v>
      </c>
      <c r="K61" s="337">
        <v>20.100000000000001</v>
      </c>
      <c r="L61" s="338">
        <v>51112</v>
      </c>
      <c r="M61" s="339">
        <v>0.3</v>
      </c>
      <c r="N61" s="324">
        <v>19.8</v>
      </c>
    </row>
    <row r="62" spans="1:14">
      <c r="A62" s="248"/>
      <c r="B62" s="244"/>
      <c r="C62" s="244"/>
      <c r="D62" s="244"/>
      <c r="E62" s="244"/>
      <c r="F62" s="244"/>
      <c r="G62" s="325"/>
      <c r="H62" s="326" t="s">
        <v>509</v>
      </c>
      <c r="I62" s="327">
        <v>1016696</v>
      </c>
      <c r="J62" s="328">
        <v>47404</v>
      </c>
      <c r="K62" s="329">
        <v>35.6</v>
      </c>
      <c r="L62" s="330">
        <v>26687</v>
      </c>
      <c r="M62" s="331">
        <v>-1.8</v>
      </c>
      <c r="N62" s="332">
        <v>37.4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13.33</v>
      </c>
      <c r="G47" s="12">
        <v>18.63</v>
      </c>
      <c r="H47" s="12">
        <v>20.7</v>
      </c>
      <c r="I47" s="12">
        <v>20.63</v>
      </c>
      <c r="J47" s="13">
        <v>21.2</v>
      </c>
    </row>
    <row r="48" spans="2:10" ht="57.75" customHeight="1">
      <c r="B48" s="14"/>
      <c r="C48" s="1144" t="s">
        <v>4</v>
      </c>
      <c r="D48" s="1144"/>
      <c r="E48" s="1145"/>
      <c r="F48" s="15">
        <v>6.27</v>
      </c>
      <c r="G48" s="16">
        <v>6.5</v>
      </c>
      <c r="H48" s="16">
        <v>6.7</v>
      </c>
      <c r="I48" s="16">
        <v>6.8</v>
      </c>
      <c r="J48" s="17">
        <v>7.03</v>
      </c>
    </row>
    <row r="49" spans="2:10" ht="57.75" customHeight="1" thickBot="1">
      <c r="B49" s="18"/>
      <c r="C49" s="1146" t="s">
        <v>5</v>
      </c>
      <c r="D49" s="1146"/>
      <c r="E49" s="1147"/>
      <c r="F49" s="19">
        <v>6.71</v>
      </c>
      <c r="G49" s="20">
        <v>5.36</v>
      </c>
      <c r="H49" s="20">
        <v>2.29</v>
      </c>
      <c r="I49" s="20">
        <v>0.18</v>
      </c>
      <c r="J49" s="21">
        <v>0.12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521</v>
      </c>
      <c r="D34" s="1154"/>
      <c r="E34" s="1155"/>
      <c r="F34" s="32">
        <v>8.9499999999999993</v>
      </c>
      <c r="G34" s="33">
        <v>9.67</v>
      </c>
      <c r="H34" s="33">
        <v>9.57</v>
      </c>
      <c r="I34" s="33">
        <v>8.84</v>
      </c>
      <c r="J34" s="34">
        <v>8.39</v>
      </c>
      <c r="K34" s="22"/>
      <c r="L34" s="22"/>
      <c r="M34" s="22"/>
      <c r="N34" s="22"/>
      <c r="O34" s="22"/>
      <c r="P34" s="22"/>
    </row>
    <row r="35" spans="1:16" ht="39" customHeight="1">
      <c r="A35" s="22"/>
      <c r="B35" s="35"/>
      <c r="C35" s="1148" t="s">
        <v>522</v>
      </c>
      <c r="D35" s="1149"/>
      <c r="E35" s="1150"/>
      <c r="F35" s="36">
        <v>6.27</v>
      </c>
      <c r="G35" s="37">
        <v>6.49</v>
      </c>
      <c r="H35" s="37">
        <v>6.69</v>
      </c>
      <c r="I35" s="37">
        <v>6.8</v>
      </c>
      <c r="J35" s="38">
        <v>7.03</v>
      </c>
      <c r="K35" s="22"/>
      <c r="L35" s="22"/>
      <c r="M35" s="22"/>
      <c r="N35" s="22"/>
      <c r="O35" s="22"/>
      <c r="P35" s="22"/>
    </row>
    <row r="36" spans="1:16" ht="39" customHeight="1">
      <c r="A36" s="22"/>
      <c r="B36" s="35"/>
      <c r="C36" s="1148" t="s">
        <v>523</v>
      </c>
      <c r="D36" s="1149"/>
      <c r="E36" s="1150"/>
      <c r="F36" s="36" t="s">
        <v>477</v>
      </c>
      <c r="G36" s="37" t="s">
        <v>477</v>
      </c>
      <c r="H36" s="37" t="s">
        <v>477</v>
      </c>
      <c r="I36" s="37" t="s">
        <v>477</v>
      </c>
      <c r="J36" s="38">
        <v>1.75</v>
      </c>
      <c r="K36" s="22"/>
      <c r="L36" s="22"/>
      <c r="M36" s="22"/>
      <c r="N36" s="22"/>
      <c r="O36" s="22"/>
      <c r="P36" s="22"/>
    </row>
    <row r="37" spans="1:16" ht="39" customHeight="1">
      <c r="A37" s="22"/>
      <c r="B37" s="35"/>
      <c r="C37" s="1148" t="s">
        <v>524</v>
      </c>
      <c r="D37" s="1149"/>
      <c r="E37" s="1150"/>
      <c r="F37" s="36">
        <v>1.33</v>
      </c>
      <c r="G37" s="37">
        <v>1.34</v>
      </c>
      <c r="H37" s="37">
        <v>1.21</v>
      </c>
      <c r="I37" s="37">
        <v>0.8</v>
      </c>
      <c r="J37" s="38">
        <v>0.96</v>
      </c>
      <c r="K37" s="22"/>
      <c r="L37" s="22"/>
      <c r="M37" s="22"/>
      <c r="N37" s="22"/>
      <c r="O37" s="22"/>
      <c r="P37" s="22"/>
    </row>
    <row r="38" spans="1:16" ht="39" customHeight="1">
      <c r="A38" s="22"/>
      <c r="B38" s="35"/>
      <c r="C38" s="1148" t="s">
        <v>525</v>
      </c>
      <c r="D38" s="1149"/>
      <c r="E38" s="1150"/>
      <c r="F38" s="36">
        <v>0.01</v>
      </c>
      <c r="G38" s="37">
        <v>0.03</v>
      </c>
      <c r="H38" s="37">
        <v>0.08</v>
      </c>
      <c r="I38" s="37">
        <v>0.13</v>
      </c>
      <c r="J38" s="38">
        <v>0.18</v>
      </c>
      <c r="K38" s="22"/>
      <c r="L38" s="22"/>
      <c r="M38" s="22"/>
      <c r="N38" s="22"/>
      <c r="O38" s="22"/>
      <c r="P38" s="22"/>
    </row>
    <row r="39" spans="1:16" ht="39" customHeight="1">
      <c r="A39" s="22"/>
      <c r="B39" s="35"/>
      <c r="C39" s="1148" t="s">
        <v>526</v>
      </c>
      <c r="D39" s="1149"/>
      <c r="E39" s="1150"/>
      <c r="F39" s="36">
        <v>1.36</v>
      </c>
      <c r="G39" s="37">
        <v>1.08</v>
      </c>
      <c r="H39" s="37">
        <v>1.28</v>
      </c>
      <c r="I39" s="37">
        <v>0.94</v>
      </c>
      <c r="J39" s="38">
        <v>0.13</v>
      </c>
      <c r="K39" s="22"/>
      <c r="L39" s="22"/>
      <c r="M39" s="22"/>
      <c r="N39" s="22"/>
      <c r="O39" s="22"/>
      <c r="P39" s="22"/>
    </row>
    <row r="40" spans="1:16" ht="39" customHeight="1">
      <c r="A40" s="22"/>
      <c r="B40" s="35"/>
      <c r="C40" s="1148" t="s">
        <v>527</v>
      </c>
      <c r="D40" s="1149"/>
      <c r="E40" s="1150"/>
      <c r="F40" s="36">
        <v>0.18</v>
      </c>
      <c r="G40" s="37">
        <v>7.0000000000000007E-2</v>
      </c>
      <c r="H40" s="37">
        <v>0.09</v>
      </c>
      <c r="I40" s="37">
        <v>7.0000000000000007E-2</v>
      </c>
      <c r="J40" s="38">
        <v>0.06</v>
      </c>
      <c r="K40" s="22"/>
      <c r="L40" s="22"/>
      <c r="M40" s="22"/>
      <c r="N40" s="22"/>
      <c r="O40" s="22"/>
      <c r="P40" s="22"/>
    </row>
    <row r="41" spans="1:16" ht="39" customHeight="1">
      <c r="A41" s="22"/>
      <c r="B41" s="35"/>
      <c r="C41" s="1148" t="s">
        <v>528</v>
      </c>
      <c r="D41" s="1149"/>
      <c r="E41" s="1150"/>
      <c r="F41" s="36">
        <v>0</v>
      </c>
      <c r="G41" s="37">
        <v>0</v>
      </c>
      <c r="H41" s="37">
        <v>0.01</v>
      </c>
      <c r="I41" s="37">
        <v>0.01</v>
      </c>
      <c r="J41" s="38">
        <v>0.01</v>
      </c>
      <c r="K41" s="22"/>
      <c r="L41" s="22"/>
      <c r="M41" s="22"/>
      <c r="N41" s="22"/>
      <c r="O41" s="22"/>
      <c r="P41" s="22"/>
    </row>
    <row r="42" spans="1:16" ht="39" customHeight="1">
      <c r="A42" s="22"/>
      <c r="B42" s="39"/>
      <c r="C42" s="1148" t="s">
        <v>529</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530</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920</v>
      </c>
      <c r="L45" s="60">
        <v>869</v>
      </c>
      <c r="M45" s="60">
        <v>730</v>
      </c>
      <c r="N45" s="60">
        <v>631</v>
      </c>
      <c r="O45" s="61">
        <v>655</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229</v>
      </c>
      <c r="L48" s="64">
        <v>211</v>
      </c>
      <c r="M48" s="64">
        <v>193</v>
      </c>
      <c r="N48" s="64">
        <v>138</v>
      </c>
      <c r="O48" s="65">
        <v>99</v>
      </c>
      <c r="P48" s="48"/>
      <c r="Q48" s="48"/>
      <c r="R48" s="48"/>
      <c r="S48" s="48"/>
      <c r="T48" s="48"/>
      <c r="U48" s="48"/>
    </row>
    <row r="49" spans="1:21" ht="30.75" customHeight="1">
      <c r="A49" s="48"/>
      <c r="B49" s="1166"/>
      <c r="C49" s="1167"/>
      <c r="D49" s="62"/>
      <c r="E49" s="1158" t="s">
        <v>16</v>
      </c>
      <c r="F49" s="1158"/>
      <c r="G49" s="1158"/>
      <c r="H49" s="1158"/>
      <c r="I49" s="1158"/>
      <c r="J49" s="1159"/>
      <c r="K49" s="63">
        <v>28</v>
      </c>
      <c r="L49" s="64">
        <v>29</v>
      </c>
      <c r="M49" s="64">
        <v>34</v>
      </c>
      <c r="N49" s="64">
        <v>52</v>
      </c>
      <c r="O49" s="65">
        <v>52</v>
      </c>
      <c r="P49" s="48"/>
      <c r="Q49" s="48"/>
      <c r="R49" s="48"/>
      <c r="S49" s="48"/>
      <c r="T49" s="48"/>
      <c r="U49" s="48"/>
    </row>
    <row r="50" spans="1:21" ht="30.75" customHeight="1">
      <c r="A50" s="48"/>
      <c r="B50" s="1166"/>
      <c r="C50" s="1167"/>
      <c r="D50" s="62"/>
      <c r="E50" s="1158" t="s">
        <v>17</v>
      </c>
      <c r="F50" s="1158"/>
      <c r="G50" s="1158"/>
      <c r="H50" s="1158"/>
      <c r="I50" s="1158"/>
      <c r="J50" s="1159"/>
      <c r="K50" s="63" t="s">
        <v>477</v>
      </c>
      <c r="L50" s="64" t="s">
        <v>477</v>
      </c>
      <c r="M50" s="64" t="s">
        <v>477</v>
      </c>
      <c r="N50" s="64" t="s">
        <v>477</v>
      </c>
      <c r="O50" s="65" t="s">
        <v>477</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911</v>
      </c>
      <c r="L52" s="64">
        <v>914</v>
      </c>
      <c r="M52" s="64">
        <v>877</v>
      </c>
      <c r="N52" s="64">
        <v>837</v>
      </c>
      <c r="O52" s="65">
        <v>818</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266</v>
      </c>
      <c r="L53" s="69">
        <v>195</v>
      </c>
      <c r="M53" s="69">
        <v>80</v>
      </c>
      <c r="N53" s="69">
        <v>-16</v>
      </c>
      <c r="O53" s="70">
        <v>-12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2016-04-15T00:42:00Z</cp:lastPrinted>
  <dcterms:created xsi:type="dcterms:W3CDTF">2016-02-15T01:23:56Z</dcterms:created>
  <dcterms:modified xsi:type="dcterms:W3CDTF">2016-05-02T12:59:38Z</dcterms:modified>
</cp:coreProperties>
</file>