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vr06\0105財政係\05財政\01財政\06統計調査\00庶務\財政状況資料集（H22決算～）\R05決算\回答\①回目回答（下諏訪町→市町村課）\"/>
    </mc:Choice>
  </mc:AlternateContent>
  <xr:revisionPtr revIDLastSave="0" documentId="13_ncr:1_{08432789-487B-4578-99DE-D90FAEEC192E}"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BE35" i="10"/>
  <c r="C35" i="10"/>
  <c r="CO34" i="10"/>
  <c r="BW34" i="10"/>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<sst xmlns="http://schemas.openxmlformats.org/spreadsheetml/2006/main" count="1084" uniqueCount="557">
  <si>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</si>
  <si>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</si>
  <si>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</si>
  <si>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</si>
  <si>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</si>
  <si>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</si>
  <si>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</si>
  <si>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</si>
  <si>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</si>
  <si>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</si>
  <si>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</si>
  <si>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</si>
  <si>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</si>
  <si>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</si>
  <si>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</si>
  <si>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</si>
  <si>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</si>
  <si>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</si>
  <si>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</si>
  <si>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</si>
  <si>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</si>
  <si>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</si>
  <si>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</si>
  <si>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</si>
  <si>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</si>
  <si>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</si>
  <si>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</si>
  <si>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</si>
  <si>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</si>
  <si>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</si>
  <si>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</si>
  <si>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</si>
  <si>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</si>
  <si>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</si>
  <si>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</si>
  <si>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</si>
  <si>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</si>
  <si>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</si>
  <si>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</si>
  <si>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</si>
  <si>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</si>
  <si>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</si>
  <si>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</si>
  <si>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</si>
  <si>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</si>
  <si>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</si>
  <si>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</si>
  <si>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</si>
  <si>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</si>
  <si>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</si>
  <si>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</si>
  <si>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</si>
  <si>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</si>
  <si>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</si>
  <si>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</si>
  <si>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</si>
  <si>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</si>
  <si>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</si>
  <si>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</si>
  <si>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</si>
  <si>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</si>
  <si>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</si>
  <si>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</si>
  <si>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</si>
  <si>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</si>
  <si>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</si>
  <si>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</si>
  <si>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</si>
  <si>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</si>
  <si>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</si>
  <si>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</si>
  <si>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</si>
  <si>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</si>
  <si>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</si>
  <si>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</si>
  <si>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</si>
  <si>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</si>
  <si>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</si>
  <si>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</si>
  <si>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</si>
  <si>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</si>
  <si>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</si>
  <si>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</si>
  <si>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</si>
  <si>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</si>
  <si>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</si>
  <si>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</si>
  <si>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</si>
  <si>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</si>
  <si>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</si>
  <si>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</si>
  <si>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</si>
  <si>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</si>
  <si>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</si>
  <si>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</si>
  <si>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</si>
  <si>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</si>
  <si>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</si>
  <si>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</si>
  <si>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</si>
  <si>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</si>
  <si>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</si>
  <si>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</si>
  <si>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</si>
  <si>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</si>
  <si>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</si>
  <si>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</si>
  <si>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</si>
  <si>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</si>
  <si>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</si>
  <si>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</si>
  <si>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</si>
  <si>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</si>
  <si>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</si>
  <si>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</si>
  <si>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</si>
  <si>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</si>
  <si>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</si>
  <si>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</si>
  <si>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</si>
  <si>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</si>
  <si>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</si>
  <si>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</si>
  <si>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</si>
  <si>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</si>
  <si>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</si>
  <si>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</si>
  <si>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</si>
  <si>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</si>
  <si>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</si>
  <si>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</si>
  <si>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</si>
  <si>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</si>
  <si>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</si>
  <si>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</si>
  <si>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</si>
  <si>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</si>
  <si>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</si>
  <si>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</si>
  <si>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</si>
  <si>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</si>
  <si>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</si>
  <si>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</si>
  <si>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</si>
  <si>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</si>
  <si>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</si>
  <si>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</si>
  <si>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</si>
  <si>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</si>
  <si>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</si>
  <si>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</si>
  <si>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</si>
  <si>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</si>
  <si>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</si>
  <si>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</si>
  <si>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</si>
  <si>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</si>
  <si>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</si>
  <si>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</si>
  <si>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</si>
  <si>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</si>
  <si>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</si>
  <si>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</si>
  <si>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</si>
  <si>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</si>
  <si>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</si>
  <si>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</si>
  <si>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</si>
  <si>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</si>
  <si>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</si>
  <si>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</si>
  <si>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</si>
  <si>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</si>
  <si>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</si>
  <si>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</si>
  <si>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</si>
  <si>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</si>
  <si>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</si>
  <si>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</si>
  <si>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</si>
  <si>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</si>
  <si>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</si>
  <si>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</si>
  <si>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</si>
  <si>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</si>
  <si>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</si>
  <si>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</si>
  <si>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</si>
  <si>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</si>
  <si>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</si>
  <si>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</si>
  <si>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</si>
  <si>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</si>
  <si>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</si>
  <si>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</si>
  <si>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</si>
  <si>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</si>
  <si>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</si>
  <si>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</si>
  <si>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</si>
  <si>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</si>
  <si>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</si>
  <si>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</si>
  <si>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長野県下諏訪町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</si>
  <si>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</si>
  <si>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</si>
  <si>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</si>
  <si>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</si>
  <si>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</si>
  <si>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</si>
  <si>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</si>
  <si>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</si>
  <si>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</si>
  <si>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</si>
  <si>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</si>
  <si>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</si>
  <si>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</si>
  <si>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</si>
  <si>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</si>
  <si>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</si>
  <si>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</si>
  <si>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</si>
  <si>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</si>
  <si>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</si>
  <si>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</si>
  <si>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</si>
  <si>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</si>
  <si>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</si>
  <si>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</si>
  <si>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</si>
  <si>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</si>
  <si>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</si>
  <si>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</si>
  <si>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</si>
  <si>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</si>
  <si>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</si>
  <si>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</si>
  <si>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</si>
  <si>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</si>
  <si>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</si>
  <si>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</si>
  <si>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</si>
  <si>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</si>
  <si>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</si>
  <si>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</si>
  <si>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</si>
  <si>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</si>
  <si>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</si>
  <si>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</si>
  <si>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</si>
  <si>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</si>
  <si>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</si>
  <si>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</si>
  <si>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</si>
  <si>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</si>
  <si>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</si>
  <si>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</si>
  <si>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</si>
  <si>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</si>
  <si>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</si>
  <si>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</si>
  <si>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</si>
  <si>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</si>
  <si>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</si>
  <si>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</si>
  <si>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</si>
  <si>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</si>
  <si>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</si>
  <si>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</si>
  <si>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</si>
  <si>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</si>
  <si>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</si>
  <si>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</si>
  <si>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</si>
  <si>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</si>
  <si>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</si>
  <si>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</si>
  <si>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</si>
  <si>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</si>
  <si>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</si>
  <si>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</si>
  <si>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</si>
  <si>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</si>
  <si>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</si>
  <si>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</si>
  <si>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</si>
  <si>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</si>
  <si>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</si>
  <si>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</si>
  <si>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</si>
  <si>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</si>
  <si>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</si>
  <si>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</si>
  <si>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</si>
  <si>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</si>
  <si>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</si>
  <si>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</si>
  <si>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</si>
  <si>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</si>
  <si>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</si>
  <si>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</si>
  <si>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</si>
  <si>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</si>
  <si>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</si>
  <si>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</si>
  <si>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</si>
  <si>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</si>
  <si>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</si>
  <si>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</si>
  <si>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</si>
  <si>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</si>
  <si>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</si>
  <si>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</si>
  <si>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</si>
  <si>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</si>
  <si>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</si>
  <si>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</si>
  <si>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</si>
  <si>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</si>
  <si>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</si>
  <si>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</si>
  <si>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</si>
  <si>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</si>
  <si>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</si>
  <si>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</si>
  <si>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</si>
  <si>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</si>
  <si>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</si>
  <si>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</si>
  <si>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</si>
  <si>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</si>
  <si>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</si>
  <si>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</si>
  <si>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</si>
  <si>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</si>
  <si>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</si>
  <si>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</si>
  <si>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</si>
  <si>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</si>
  <si>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</si>
  <si>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</si>
  <si>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</si>
  <si>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</si>
  <si>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</si>
  <si>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</si>
  <si>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</si>
  <si>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</si>
  <si>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</si>
  <si>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</si>
  <si>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</si>
  <si>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</si>
  <si>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</si>
  <si>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</si>
  <si>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</si>
  <si>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長野県下諏訪町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</si>
  <si>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</si>
  <si>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</si>
  <si>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</si>
  <si>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</si>
  <si>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</si>
  <si>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</si>
  <si>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</si>
  <si>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</si>
  <si>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</si>
  <si>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</si>
  <si>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</si>
  <si>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</si>
  <si>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</si>
  <si>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</si>
  <si>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</si>
  <si>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</si>
  <si>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</si>
  <si>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</si>
  <si>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</si>
  <si>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</si>
  <si>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</si>
  <si>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</si>
  <si>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</si>
  <si>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</si>
  <si>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</si>
  <si>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</si>
  <si>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</si>
  <si>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</si>
  <si>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</si>
  <si>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</si>
  <si>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</si>
  <si>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</si>
  <si>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</si>
  <si>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</si>
  <si>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</si>
  <si>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特別養護老人ホーム事業特別会計</t>
    <phoneticPr fontId="5"/>
  </si>
  <si>
    <t>駐車場事業特別会計</t>
    <phoneticPr fontId="5"/>
  </si>
  <si>
    <t>交通災害共済事業特別会計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</si>
  <si>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</si>
  <si>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</si>
  <si>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</si>
  <si>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</si>
  <si>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</si>
  <si>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</si>
  <si>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</si>
  <si>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</si>
  <si>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</si>
  <si>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</si>
  <si>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</si>
  <si>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</si>
  <si>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</si>
  <si>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</si>
  <si>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</si>
  <si>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</si>
  <si>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</si>
  <si>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</si>
  <si>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</si>
  <si>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</si>
  <si>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</si>
  <si>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</si>
  <si>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</si>
  <si>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</si>
  <si>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</si>
  <si>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</si>
  <si>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</si>
  <si>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</si>
  <si>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</si>
  <si>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</si>
  <si>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</si>
  <si>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</si>
  <si>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</si>
  <si>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</si>
  <si>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</si>
  <si>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</si>
  <si>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</si>
  <si>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</si>
  <si>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</si>
  <si>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</si>
  <si>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</si>
  <si>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</si>
  <si>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</si>
  <si>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</si>
  <si>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</si>
  <si>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</si>
  <si>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</si>
  <si>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</si>
  <si>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</si>
  <si>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</si>
  <si>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</si>
  <si>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</si>
  <si>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</si>
  <si>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</si>
  <si>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</si>
  <si>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</si>
  <si>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</si>
  <si>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</si>
  <si>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</si>
  <si>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</si>
  <si>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</si>
  <si>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</si>
  <si>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</si>
  <si>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</si>
  <si>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</si>
  <si>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</si>
  <si>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</si>
  <si>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</si>
  <si>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</si>
  <si>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</si>
  <si>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</si>
  <si>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</si>
  <si>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</si>
  <si>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</si>
  <si>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</si>
  <si>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</si>
  <si>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</si>
  <si>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</si>
  <si>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</si>
  <si>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</si>
  <si>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</si>
  <si>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</si>
  <si>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</si>
  <si>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</si>
  <si>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</si>
  <si>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</si>
  <si>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</si>
  <si>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</si>
  <si>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</si>
  <si>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</si>
  <si>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</si>
  <si>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</si>
  <si>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</si>
  <si>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</si>
  <si>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</si>
  <si>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</si>
  <si>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</si>
  <si>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</si>
  <si>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</si>
  <si>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</si>
  <si>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</si>
  <si>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</si>
  <si>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</si>
  <si>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</si>
  <si>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</si>
  <si>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</si>
  <si>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</si>
  <si>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</si>
  <si>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</si>
  <si>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</si>
  <si>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</si>
  <si>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</si>
  <si>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</si>
  <si>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</si>
  <si>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</si>
  <si>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</si>
  <si>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</si>
  <si>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</si>
  <si>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</si>
  <si>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</si>
  <si>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</si>
  <si>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</si>
  <si>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</si>
  <si>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</si>
  <si>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</si>
  <si>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</si>
  <si>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</si>
  <si>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</si>
  <si>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</si>
  <si>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</si>
  <si>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</si>
  <si>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</si>
  <si>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</si>
  <si>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</si>
  <si>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</si>
  <si>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</si>
  <si>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</si>
  <si>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</si>
  <si>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</si>
  <si>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</si>
  <si>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0.70</t>
  </si>
  <si>
    <t>下水道事業会計</t>
  </si>
  <si>
    <t>水道事業会計</t>
  </si>
  <si>
    <t>一般会計</t>
  </si>
  <si>
    <t>交通災害共済事業特別会計</t>
  </si>
  <si>
    <t>温泉事業特別会計</t>
  </si>
  <si>
    <t>駐車場事業特別会計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</si>
  <si>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</si>
  <si>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</si>
  <si>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</si>
  <si>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</si>
  <si>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</si>
  <si>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</si>
  <si>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</si>
  <si>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</si>
  <si>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</si>
  <si>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</si>
  <si>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下諏訪町土地開発公社</t>
    <rPh sb="0" eb="4">
      <t>シモスワマチ</t>
    </rPh>
    <rPh sb="4" eb="10">
      <t>トチカイハツコウシャ</t>
    </rPh>
    <phoneticPr fontId="2"/>
  </si>
  <si>
    <t>社団法人　下諏訪町地域開発公社</t>
    <rPh sb="0" eb="4">
      <t>シャダンホウジン</t>
    </rPh>
    <rPh sb="5" eb="9">
      <t>シモスワマチ</t>
    </rPh>
    <rPh sb="9" eb="15">
      <t>チイキカイハツコウシャ</t>
    </rPh>
    <phoneticPr fontId="2"/>
  </si>
  <si>
    <t>公共施設整備基金</t>
  </si>
  <si>
    <t>地域開発整備基金</t>
  </si>
  <si>
    <t>社会福祉基金</t>
  </si>
  <si>
    <t>指定施設利用奨励基金</t>
  </si>
  <si>
    <t>ふるさとまちづくり基金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</si>
</sst>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96248</c:v>
                </c:pt>
                <c:pt idx="2">
                  <c:v>76413</c:v>
                </c:pt>
                <c:pt idx="3">
                  <c:v>66481</c:v>
                </c:pt>
                <c:pt idx="4">
                  <c:v>67825</c:v>
                </c:pt>
              </c:numCache>
            </c:numRef>
          </c:val>
          <c:smooth val="0"/>
          <c:extLst>
            <c:ext xmlns:c16="http://schemas.microsoft.com/office/drawing/2014/chart" uri="{C3380CC4-5D6E-409C-BE32-E72D297353CC}">
              <c16:uniqueId val="{00000000-C9E9-4E34-949B-6B5056CCAB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76987</c:v>
                </c:pt>
                <c:pt idx="1">
                  <c:v>58164</c:v>
                </c:pt>
                <c:pt idx="2">
                  <c:v>39471</c:v>
                </c:pt>
                <c:pt idx="3">
                  <c:v>30854</c:v>
                </c:pt>
                <c:pt idx="4">
                  <c:v>34364</c:v>
                </c:pt>
              </c:numCache>
            </c:numRef>
          </c:val>
          <c:smooth val="0"/>
          <c:extLst>
            <c:ext xmlns:c16="http://schemas.microsoft.com/office/drawing/2014/chart" uri="{C3380CC4-5D6E-409C-BE32-E72D297353CC}">
              <c16:uniqueId val="{00000001-C9E9-4E34-949B-6B5056CCAB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6.49</c:v>
                </c:pt>
                <c:pt idx="1">
                  <c:v>6.22</c:v>
                </c:pt>
                <c:pt idx="2">
                  <c:v>5.9</c:v>
                </c:pt>
                <c:pt idx="3">
                  <c:v>6.02</c:v>
                </c:pt>
                <c:pt idx="4">
                  <c:v>5.94</c:v>
                </c:pt>
              </c:numCache>
            </c:numRef>
          </c:val>
          <c:extLst>
            <c:ext xmlns:c16="http://schemas.microsoft.com/office/drawing/2014/chart" uri="{C3380CC4-5D6E-409C-BE32-E72D297353CC}">
              <c16:uniqueId val="{00000000-EB58-4C69-AAB7-BA3DBF361F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21.78</c:v>
                </c:pt>
                <c:pt idx="1">
                  <c:v>20.96</c:v>
                </c:pt>
                <c:pt idx="2">
                  <c:v>19.850000000000001</c:v>
                </c:pt>
                <c:pt idx="3">
                  <c:v>20.440000000000001</c:v>
                </c:pt>
                <c:pt idx="4">
                  <c:v>20.170000000000002</c:v>
                </c:pt>
              </c:numCache>
            </c:numRef>
          </c:val>
          <c:extLst>
            <c:ext xmlns:c16="http://schemas.microsoft.com/office/drawing/2014/chart" uri="{C3380CC4-5D6E-409C-BE32-E72D297353CC}">
              <c16:uniqueId val="{00000001-EB58-4C69-AAB7-BA3DBF361F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c:v>
                </c:pt>
                <c:pt idx="1">
                  <c:v>0.13</c:v>
                </c:pt>
                <c:pt idx="2">
                  <c:v>0.15</c:v>
                </c:pt>
                <c:pt idx="3">
                  <c:v>0.24</c:v>
                </c:pt>
                <c:pt idx="4">
                  <c:v>0.02</c:v>
                </c:pt>
              </c:numCache>
            </c:numRef>
          </c:val>
          <c:smooth val="0"/>
          <c:extLst>
            <c:ext xmlns:c16="http://schemas.microsoft.com/office/drawing/2014/chart" uri="{C3380CC4-5D6E-409C-BE32-E72D297353CC}">
              <c16:uniqueId val="{00000002-EB58-4C69-AAB7-BA3DBF361F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677-423C-AF9D-3EA61C9194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77-423C-AF9D-3EA61C91943A}"/>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0.31</c:v>
                </c:pt>
                <c:pt idx="2">
                  <c:v>#N/A</c:v>
                </c:pt>
                <c:pt idx="3">
                  <c:v>0.51</c:v>
                </c:pt>
                <c:pt idx="4">
                  <c:v>#N/A</c:v>
                </c:pt>
                <c:pt idx="5">
                  <c:v>0.37</c:v>
                </c:pt>
                <c:pt idx="6">
                  <c:v>#N/A</c:v>
                </c:pt>
                <c:pt idx="7">
                  <c:v>0</c:v>
                </c:pt>
                <c:pt idx="8">
                  <c:v>#N/A</c:v>
                </c:pt>
                <c:pt idx="9">
                  <c:v>0</c:v>
                </c:pt>
              </c:numCache>
            </c:numRef>
          </c:val>
          <c:extLst>
            <c:ext xmlns:c16="http://schemas.microsoft.com/office/drawing/2014/chart" uri="{C3380CC4-5D6E-409C-BE32-E72D297353CC}">
              <c16:uniqueId val="{00000002-9677-423C-AF9D-3EA61C91943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9677-423C-AF9D-3EA61C91943A}"/>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9677-423C-AF9D-3EA61C91943A}"/>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0.84</c:v>
                </c:pt>
                <c:pt idx="2">
                  <c:v>#N/A</c:v>
                </c:pt>
                <c:pt idx="3">
                  <c:v>0.19</c:v>
                </c:pt>
                <c:pt idx="4">
                  <c:v>#N/A</c:v>
                </c:pt>
                <c:pt idx="5">
                  <c:v>0.25</c:v>
                </c:pt>
                <c:pt idx="6">
                  <c:v>#N/A</c:v>
                </c:pt>
                <c:pt idx="7">
                  <c:v>0.12</c:v>
                </c:pt>
                <c:pt idx="8">
                  <c:v>#N/A</c:v>
                </c:pt>
                <c:pt idx="9">
                  <c:v>0.13</c:v>
                </c:pt>
              </c:numCache>
            </c:numRef>
          </c:val>
          <c:extLst>
            <c:ext xmlns:c16="http://schemas.microsoft.com/office/drawing/2014/chart" uri="{C3380CC4-5D6E-409C-BE32-E72D297353CC}">
              <c16:uniqueId val="{00000005-9677-423C-AF9D-3EA61C91943A}"/>
            </c:ext>
          </c:extLst>
        </c:ser>
        <c:ser>
          <c:idx val="6"/>
          <c:order val="6"/>
          <c:tx>
            <c:strRef>
              <c:f>データシート!$A$33</c:f>
              <c:strCache>
                <c:ptCount val="1"/>
                <c:pt idx="0">
                  <c:v>交通災害共済事業特別会計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0.22</c:v>
                </c:pt>
                <c:pt idx="4">
                  <c:v>#N/A</c:v>
                </c:pt>
                <c:pt idx="5">
                  <c:v>0.13</c:v>
                </c:pt>
                <c:pt idx="6">
                  <c:v>#N/A</c:v>
                </c:pt>
                <c:pt idx="7">
                  <c:v>0.17</c:v>
                </c:pt>
                <c:pt idx="8">
                  <c:v>#N/A</c:v>
                </c:pt>
                <c:pt idx="9">
                  <c:v>0.16</c:v>
                </c:pt>
              </c:numCache>
            </c:numRef>
          </c:val>
          <c:extLst>
            <c:ext xmlns:c16="http://schemas.microsoft.com/office/drawing/2014/chart" uri="{C3380CC4-5D6E-409C-BE32-E72D297353CC}">
              <c16:uniqueId val="{00000006-9677-423C-AF9D-3EA61C91943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6.49</c:v>
                </c:pt>
                <c:pt idx="2">
                  <c:v>#N/A</c:v>
                </c:pt>
                <c:pt idx="3">
                  <c:v>6.21</c:v>
                </c:pt>
                <c:pt idx="4">
                  <c:v>#N/A</c:v>
                </c:pt>
                <c:pt idx="5">
                  <c:v>5.89</c:v>
                </c:pt>
                <c:pt idx="6">
                  <c:v>#N/A</c:v>
                </c:pt>
                <c:pt idx="7">
                  <c:v>6.02</c:v>
                </c:pt>
                <c:pt idx="8">
                  <c:v>#N/A</c:v>
                </c:pt>
                <c:pt idx="9">
                  <c:v>5.94</c:v>
                </c:pt>
              </c:numCache>
            </c:numRef>
          </c:val>
          <c:extLst>
            <c:ext xmlns:c16="http://schemas.microsoft.com/office/drawing/2014/chart" uri="{C3380CC4-5D6E-409C-BE32-E72D297353CC}">
              <c16:uniqueId val="{00000007-9677-423C-AF9D-3EA61C9194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7.68</c:v>
                </c:pt>
                <c:pt idx="2">
                  <c:v>#N/A</c:v>
                </c:pt>
                <c:pt idx="3">
                  <c:v>8.19</c:v>
                </c:pt>
                <c:pt idx="4">
                  <c:v>#N/A</c:v>
                </c:pt>
                <c:pt idx="5">
                  <c:v>7.75</c:v>
                </c:pt>
                <c:pt idx="6">
                  <c:v>#N/A</c:v>
                </c:pt>
                <c:pt idx="7">
                  <c:v>7.9</c:v>
                </c:pt>
                <c:pt idx="8">
                  <c:v>#N/A</c:v>
                </c:pt>
                <c:pt idx="9">
                  <c:v>7.61</c:v>
                </c:pt>
              </c:numCache>
            </c:numRef>
          </c:val>
          <c:extLst>
            <c:ext xmlns:c16="http://schemas.microsoft.com/office/drawing/2014/chart" uri="{C3380CC4-5D6E-409C-BE32-E72D297353CC}">
              <c16:uniqueId val="{00000008-9677-423C-AF9D-3EA61C91943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6.54</c:v>
                </c:pt>
                <c:pt idx="2">
                  <c:v>#N/A</c:v>
                </c:pt>
                <c:pt idx="3">
                  <c:v>8.0399999999999991</c:v>
                </c:pt>
                <c:pt idx="4">
                  <c:v>#N/A</c:v>
                </c:pt>
                <c:pt idx="5">
                  <c:v>9.02</c:v>
                </c:pt>
                <c:pt idx="6">
                  <c:v>#N/A</c:v>
                </c:pt>
                <c:pt idx="7">
                  <c:v>10.38</c:v>
                </c:pt>
                <c:pt idx="8">
                  <c:v>#N/A</c:v>
                </c:pt>
                <c:pt idx="9">
                  <c:v>11.38</c:v>
                </c:pt>
              </c:numCache>
            </c:numRef>
          </c:val>
          <c:extLst>
            <c:ext xmlns:c16="http://schemas.microsoft.com/office/drawing/2014/chart" uri="{C3380CC4-5D6E-409C-BE32-E72D297353CC}">
              <c16:uniqueId val="{00000009-9677-423C-AF9D-3EA61C9194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728</c:v>
                </c:pt>
                <c:pt idx="5">
                  <c:v>727</c:v>
                </c:pt>
                <c:pt idx="8">
                  <c:v>731</c:v>
                </c:pt>
                <c:pt idx="11">
                  <c:v>751</c:v>
                </c:pt>
                <c:pt idx="14">
                  <c:v>748</c:v>
                </c:pt>
              </c:numCache>
            </c:numRef>
          </c:val>
          <c:extLst>
            <c:ext xmlns:c16="http://schemas.microsoft.com/office/drawing/2014/chart" uri="{C3380CC4-5D6E-409C-BE32-E72D297353CC}">
              <c16:uniqueId val="{00000000-73AC-45DE-B606-06BAD48E03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AC-45DE-B606-06BAD48E03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AC-45DE-B606-06BAD48E03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97</c:v>
                </c:pt>
                <c:pt idx="3">
                  <c:v>122</c:v>
                </c:pt>
                <c:pt idx="6">
                  <c:v>122</c:v>
                </c:pt>
                <c:pt idx="9">
                  <c:v>118</c:v>
                </c:pt>
                <c:pt idx="12">
                  <c:v>116</c:v>
                </c:pt>
              </c:numCache>
            </c:numRef>
          </c:val>
          <c:extLst>
            <c:ext xmlns:c16="http://schemas.microsoft.com/office/drawing/2014/chart" uri="{C3380CC4-5D6E-409C-BE32-E72D297353CC}">
              <c16:uniqueId val="{00000003-73AC-45DE-B606-06BAD48E03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c:v>
                </c:pt>
                <c:pt idx="3">
                  <c:v>61</c:v>
                </c:pt>
                <c:pt idx="6">
                  <c:v>56</c:v>
                </c:pt>
                <c:pt idx="9">
                  <c:v>50</c:v>
                </c:pt>
                <c:pt idx="12">
                  <c:v>84</c:v>
                </c:pt>
              </c:numCache>
            </c:numRef>
          </c:val>
          <c:extLst>
            <c:ext xmlns:c16="http://schemas.microsoft.com/office/drawing/2014/chart" uri="{C3380CC4-5D6E-409C-BE32-E72D297353CC}">
              <c16:uniqueId val="{00000004-73AC-45DE-B606-06BAD48E03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AC-45DE-B606-06BAD48E03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AC-45DE-B606-06BAD48E03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834</c:v>
                </c:pt>
                <c:pt idx="3">
                  <c:v>824</c:v>
                </c:pt>
                <c:pt idx="6">
                  <c:v>822</c:v>
                </c:pt>
                <c:pt idx="9">
                  <c:v>907</c:v>
                </c:pt>
                <c:pt idx="12">
                  <c:v>938</c:v>
                </c:pt>
              </c:numCache>
            </c:numRef>
          </c:val>
          <c:extLst>
            <c:ext xmlns:c16="http://schemas.microsoft.com/office/drawing/2014/chart" uri="{C3380CC4-5D6E-409C-BE32-E72D297353CC}">
              <c16:uniqueId val="{00000007-73AC-45DE-B606-06BAD48E03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275</c:v>
                </c:pt>
                <c:pt idx="2">
                  <c:v>#N/A</c:v>
                </c:pt>
                <c:pt idx="3">
                  <c:v>#N/A</c:v>
                </c:pt>
                <c:pt idx="4">
                  <c:v>280</c:v>
                </c:pt>
                <c:pt idx="5">
                  <c:v>#N/A</c:v>
                </c:pt>
                <c:pt idx="6">
                  <c:v>#N/A</c:v>
                </c:pt>
                <c:pt idx="7">
                  <c:v>269</c:v>
                </c:pt>
                <c:pt idx="8">
                  <c:v>#N/A</c:v>
                </c:pt>
                <c:pt idx="9">
                  <c:v>#N/A</c:v>
                </c:pt>
                <c:pt idx="10">
                  <c:v>324</c:v>
                </c:pt>
                <c:pt idx="11">
                  <c:v>#N/A</c:v>
                </c:pt>
                <c:pt idx="12">
                  <c:v>#N/A</c:v>
                </c:pt>
                <c:pt idx="13">
                  <c:v>390</c:v>
                </c:pt>
                <c:pt idx="14">
                  <c:v>#N/A</c:v>
                </c:pt>
              </c:numCache>
            </c:numRef>
          </c:val>
          <c:smooth val="0"/>
          <c:extLst>
            <c:ext xmlns:c16="http://schemas.microsoft.com/office/drawing/2014/chart" uri="{C3380CC4-5D6E-409C-BE32-E72D297353CC}">
              <c16:uniqueId val="{00000008-73AC-45DE-B606-06BAD48E03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7637</c:v>
                </c:pt>
                <c:pt idx="5">
                  <c:v>7705</c:v>
                </c:pt>
                <c:pt idx="8">
                  <c:v>7652</c:v>
                </c:pt>
                <c:pt idx="11">
                  <c:v>7393</c:v>
                </c:pt>
                <c:pt idx="14">
                  <c:v>7172</c:v>
                </c:pt>
              </c:numCache>
            </c:numRef>
          </c:val>
          <c:extLst>
            <c:ext xmlns:c16="http://schemas.microsoft.com/office/drawing/2014/chart" uri="{C3380CC4-5D6E-409C-BE32-E72D297353CC}">
              <c16:uniqueId val="{00000000-67F1-45BF-8697-CC9C8932CF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1115</c:v>
                </c:pt>
                <c:pt idx="5">
                  <c:v>1127</c:v>
                </c:pt>
                <c:pt idx="8">
                  <c:v>1123</c:v>
                </c:pt>
                <c:pt idx="11">
                  <c:v>1053</c:v>
                </c:pt>
                <c:pt idx="14">
                  <c:v>1065</c:v>
                </c:pt>
              </c:numCache>
            </c:numRef>
          </c:val>
          <c:extLst>
            <c:ext xmlns:c16="http://schemas.microsoft.com/office/drawing/2014/chart" uri="{C3380CC4-5D6E-409C-BE32-E72D297353CC}">
              <c16:uniqueId val="{00000001-67F1-45BF-8697-CC9C8932CF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1848</c:v>
                </c:pt>
                <c:pt idx="5">
                  <c:v>1853</c:v>
                </c:pt>
                <c:pt idx="8">
                  <c:v>2418</c:v>
                </c:pt>
                <c:pt idx="11">
                  <c:v>2553</c:v>
                </c:pt>
                <c:pt idx="14">
                  <c:v>2589</c:v>
                </c:pt>
              </c:numCache>
            </c:numRef>
          </c:val>
          <c:extLst>
            <c:ext xmlns:c16="http://schemas.microsoft.com/office/drawing/2014/chart" uri="{C3380CC4-5D6E-409C-BE32-E72D297353CC}">
              <c16:uniqueId val="{00000002-67F1-45BF-8697-CC9C8932CF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F1-45BF-8697-CC9C8932CF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F1-45BF-8697-CC9C8932CF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852</c:v>
                </c:pt>
                <c:pt idx="3">
                  <c:v>628</c:v>
                </c:pt>
                <c:pt idx="6">
                  <c:v>491</c:v>
                </c:pt>
                <c:pt idx="9">
                  <c:v>428</c:v>
                </c:pt>
                <c:pt idx="12">
                  <c:v>430</c:v>
                </c:pt>
              </c:numCache>
            </c:numRef>
          </c:val>
          <c:extLst>
            <c:ext xmlns:c16="http://schemas.microsoft.com/office/drawing/2014/chart" uri="{C3380CC4-5D6E-409C-BE32-E72D297353CC}">
              <c16:uniqueId val="{00000005-67F1-45BF-8697-CC9C8932CF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1477</c:v>
                </c:pt>
                <c:pt idx="3">
                  <c:v>1487</c:v>
                </c:pt>
                <c:pt idx="6">
                  <c:v>1475</c:v>
                </c:pt>
                <c:pt idx="9">
                  <c:v>1450</c:v>
                </c:pt>
                <c:pt idx="12">
                  <c:v>1394</c:v>
                </c:pt>
              </c:numCache>
            </c:numRef>
          </c:val>
          <c:extLst>
            <c:ext xmlns:c16="http://schemas.microsoft.com/office/drawing/2014/chart" uri="{C3380CC4-5D6E-409C-BE32-E72D297353CC}">
              <c16:uniqueId val="{00000006-67F1-45BF-8697-CC9C8932CF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1020</c:v>
                </c:pt>
                <c:pt idx="3">
                  <c:v>903</c:v>
                </c:pt>
                <c:pt idx="6">
                  <c:v>791</c:v>
                </c:pt>
                <c:pt idx="9">
                  <c:v>678</c:v>
                </c:pt>
                <c:pt idx="12">
                  <c:v>590</c:v>
                </c:pt>
              </c:numCache>
            </c:numRef>
          </c:val>
          <c:extLst>
            <c:ext xmlns:c16="http://schemas.microsoft.com/office/drawing/2014/chart" uri="{C3380CC4-5D6E-409C-BE32-E72D297353CC}">
              <c16:uniqueId val="{00000007-67F1-45BF-8697-CC9C8932CF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605</c:v>
                </c:pt>
                <c:pt idx="3">
                  <c:v>659</c:v>
                </c:pt>
                <c:pt idx="6">
                  <c:v>648</c:v>
                </c:pt>
                <c:pt idx="9">
                  <c:v>574</c:v>
                </c:pt>
                <c:pt idx="12">
                  <c:v>703</c:v>
                </c:pt>
              </c:numCache>
            </c:numRef>
          </c:val>
          <c:extLst>
            <c:ext xmlns:c16="http://schemas.microsoft.com/office/drawing/2014/chart" uri="{C3380CC4-5D6E-409C-BE32-E72D297353CC}">
              <c16:uniqueId val="{00000008-67F1-45BF-8697-CC9C8932CF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7F1-45BF-8697-CC9C8932CF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9857</c:v>
                </c:pt>
                <c:pt idx="3">
                  <c:v>9966</c:v>
                </c:pt>
                <c:pt idx="6">
                  <c:v>9990</c:v>
                </c:pt>
                <c:pt idx="9">
                  <c:v>9524</c:v>
                </c:pt>
                <c:pt idx="12">
                  <c:v>9098</c:v>
                </c:pt>
              </c:numCache>
            </c:numRef>
          </c:val>
          <c:extLst>
            <c:ext xmlns:c16="http://schemas.microsoft.com/office/drawing/2014/chart" uri="{C3380CC4-5D6E-409C-BE32-E72D297353CC}">
              <c16:uniqueId val="{0000000A-67F1-45BF-8697-CC9C8932CF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3212</c:v>
                </c:pt>
                <c:pt idx="2">
                  <c:v>#N/A</c:v>
                </c:pt>
                <c:pt idx="3">
                  <c:v>#N/A</c:v>
                </c:pt>
                <c:pt idx="4">
                  <c:v>2957</c:v>
                </c:pt>
                <c:pt idx="5">
                  <c:v>#N/A</c:v>
                </c:pt>
                <c:pt idx="6">
                  <c:v>#N/A</c:v>
                </c:pt>
                <c:pt idx="7">
                  <c:v>2202</c:v>
                </c:pt>
                <c:pt idx="8">
                  <c:v>#N/A</c:v>
                </c:pt>
                <c:pt idx="9">
                  <c:v>#N/A</c:v>
                </c:pt>
                <c:pt idx="10">
                  <c:v>1656</c:v>
                </c:pt>
                <c:pt idx="11">
                  <c:v>#N/A</c:v>
                </c:pt>
                <c:pt idx="12">
                  <c:v>#N/A</c:v>
                </c:pt>
                <c:pt idx="13">
                  <c:v>1389</c:v>
                </c:pt>
                <c:pt idx="14">
                  <c:v>#N/A</c:v>
                </c:pt>
              </c:numCache>
            </c:numRef>
          </c:val>
          <c:smooth val="0"/>
          <c:extLst>
            <c:ext xmlns:c16="http://schemas.microsoft.com/office/drawing/2014/chart" uri="{C3380CC4-5D6E-409C-BE32-E72D297353CC}">
              <c16:uniqueId val="{0000000B-67F1-45BF-8697-CC9C8932CF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1055</c:v>
                </c:pt>
                <c:pt idx="1">
                  <c:v>1067</c:v>
                </c:pt>
                <c:pt idx="2">
                  <c:v>1067</c:v>
                </c:pt>
              </c:numCache>
            </c:numRef>
          </c:val>
          <c:extLst>
            <c:ext xmlns:c16="http://schemas.microsoft.com/office/drawing/2014/chart" uri="{C3380CC4-5D6E-409C-BE32-E72D297353CC}">
              <c16:uniqueId val="{00000000-407C-429C-8027-C7EF278F55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c:v>
                </c:pt>
                <c:pt idx="1">
                  <c:v>104</c:v>
                </c:pt>
                <c:pt idx="2">
                  <c:v>130</c:v>
                </c:pt>
              </c:numCache>
            </c:numRef>
          </c:val>
          <c:extLst>
            <c:ext xmlns:c16="http://schemas.microsoft.com/office/drawing/2014/chart" uri="{C3380CC4-5D6E-409C-BE32-E72D297353CC}">
              <c16:uniqueId val="{00000001-407C-429C-8027-C7EF278F55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1081</c:v>
                </c:pt>
                <c:pt idx="1">
                  <c:v>1203</c:v>
                </c:pt>
                <c:pt idx="2">
                  <c:v>1164</c:v>
                </c:pt>
              </c:numCache>
            </c:numRef>
          </c:val>
          <c:extLst>
            <c:ext xmlns:c16="http://schemas.microsoft.com/office/drawing/2014/chart" uri="{C3380CC4-5D6E-409C-BE32-E72D297353CC}">
              <c16:uniqueId val="{00000002-407C-429C-8027-C7EF278F55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18,497
66.87
8,513,637
8,196,242
314,495
5,292,452
9,097,766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年度決算では、前年度から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0.53</a:t>
          </a:r>
          <a:r>
            <a:rPr lang="ja-JP" altLang="ja-JP" sz="1100" b="0" i="0" baseline="0">
              <a:solidFill>
                <a:schemeClr val="dk1"/>
              </a:solidFill>
              <a:effectLst/>
              <a:latin typeface="+mn-lt"/>
              <a:ea typeface="+mn-ea"/>
              <a:cs typeface="+mn-cs"/>
            </a:rPr>
            <a:t>となっている。類似団体</a:t>
          </a:r>
          <a:r>
            <a:rPr lang="en-US" altLang="ja-JP" sz="1100" b="0" i="0" baseline="0">
              <a:solidFill>
                <a:schemeClr val="dk1"/>
              </a:solidFill>
              <a:effectLst/>
              <a:latin typeface="+mn-lt"/>
              <a:ea typeface="+mn-ea"/>
              <a:cs typeface="+mn-cs"/>
            </a:rPr>
            <a:t>(0.52</a:t>
          </a:r>
          <a:r>
            <a:rPr lang="ja-JP" altLang="ja-JP" sz="1100" b="0" i="0" baseline="0">
              <a:solidFill>
                <a:schemeClr val="dk1"/>
              </a:solidFill>
              <a:effectLst/>
              <a:latin typeface="+mn-lt"/>
              <a:ea typeface="+mn-ea"/>
              <a:cs typeface="+mn-cs"/>
            </a:rPr>
            <a:t>）、全国（</a:t>
          </a:r>
          <a:r>
            <a:rPr lang="en-US" altLang="ja-JP" sz="1100" b="0" i="0" baseline="0">
              <a:solidFill>
                <a:schemeClr val="dk1"/>
              </a:solidFill>
              <a:effectLst/>
              <a:latin typeface="+mn-lt"/>
              <a:ea typeface="+mn-ea"/>
              <a:cs typeface="+mn-cs"/>
            </a:rPr>
            <a:t>0.48</a:t>
          </a:r>
          <a:r>
            <a:rPr lang="ja-JP" altLang="ja-JP" sz="1100" b="0" i="0" baseline="0">
              <a:solidFill>
                <a:schemeClr val="dk1"/>
              </a:solidFill>
              <a:effectLst/>
              <a:latin typeface="+mn-lt"/>
              <a:ea typeface="+mn-ea"/>
              <a:cs typeface="+mn-cs"/>
            </a:rPr>
            <a:t>）、長野県（</a:t>
          </a:r>
          <a:r>
            <a:rPr lang="en-US" altLang="ja-JP" sz="1100" b="0" i="0" baseline="0">
              <a:solidFill>
                <a:schemeClr val="dk1"/>
              </a:solidFill>
              <a:effectLst/>
              <a:latin typeface="+mn-lt"/>
              <a:ea typeface="+mn-ea"/>
              <a:cs typeface="+mn-cs"/>
            </a:rPr>
            <a:t>0.37</a:t>
          </a:r>
          <a:r>
            <a:rPr lang="ja-JP" altLang="ja-JP" sz="1100" b="0" i="0" baseline="0">
              <a:solidFill>
                <a:schemeClr val="dk1"/>
              </a:solidFill>
              <a:effectLst/>
              <a:latin typeface="+mn-lt"/>
              <a:ea typeface="+mn-ea"/>
              <a:cs typeface="+mn-cs"/>
            </a:rPr>
            <a:t>）の全てにおいて平均を上回っている。</a:t>
          </a:r>
          <a:endParaRPr lang="ja-JP" altLang="ja-JP" sz="1400">
            <a:effectLst/>
          </a:endParaRPr>
        </a:p>
        <a:p>
          <a:pPr rtl="0"/>
          <a:r>
            <a:rPr lang="ja-JP" altLang="ja-JP" sz="1100" b="0" i="0" baseline="0">
              <a:solidFill>
                <a:schemeClr val="dk1"/>
              </a:solidFill>
              <a:effectLst/>
              <a:latin typeface="+mn-lt"/>
              <a:ea typeface="+mn-ea"/>
              <a:cs typeface="+mn-cs"/>
            </a:rPr>
            <a:t>　町土の</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139398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経常収支比率は、３年度において</a:t>
          </a:r>
          <a:r>
            <a:rPr lang="en-US" altLang="ja-JP" sz="1100" b="0" i="0" baseline="0">
              <a:solidFill>
                <a:schemeClr val="dk1"/>
              </a:solidFill>
              <a:effectLst/>
              <a:latin typeface="+mn-lt"/>
              <a:ea typeface="+mn-ea"/>
              <a:cs typeface="+mn-cs"/>
            </a:rPr>
            <a:t>76.7%</a:t>
          </a:r>
          <a:r>
            <a:rPr lang="ja-JP" altLang="ja-JP" sz="1100" b="0" i="0" baseline="0">
              <a:solidFill>
                <a:schemeClr val="dk1"/>
              </a:solidFill>
              <a:effectLst/>
              <a:latin typeface="+mn-lt"/>
              <a:ea typeface="+mn-ea"/>
              <a:cs typeface="+mn-cs"/>
            </a:rPr>
            <a:t>と良好な数値となったが、４年度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％を超えた。公債費が年々増加していることが大きく影響しているが、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年度の数値は</a:t>
          </a:r>
          <a:r>
            <a:rPr lang="en-US" altLang="ja-JP" sz="1100" b="0" i="0" baseline="0">
              <a:solidFill>
                <a:schemeClr val="dk1"/>
              </a:solidFill>
              <a:effectLst/>
              <a:latin typeface="+mn-lt"/>
              <a:ea typeface="+mn-ea"/>
              <a:cs typeface="+mn-cs"/>
            </a:rPr>
            <a:t>85.3%</a:t>
          </a:r>
          <a:r>
            <a:rPr lang="ja-JP" altLang="ja-JP" sz="1100" b="0" i="0" baseline="0">
              <a:solidFill>
                <a:schemeClr val="dk1"/>
              </a:solidFill>
              <a:effectLst/>
              <a:latin typeface="+mn-lt"/>
              <a:ea typeface="+mn-ea"/>
              <a:cs typeface="+mn-cs"/>
            </a:rPr>
            <a:t>と類似団体平均（</a:t>
          </a:r>
          <a:r>
            <a:rPr lang="en-US" altLang="ja-JP" sz="1100" b="0" i="0" baseline="0">
              <a:solidFill>
                <a:schemeClr val="dk1"/>
              </a:solidFill>
              <a:effectLst/>
              <a:latin typeface="+mn-lt"/>
              <a:ea typeface="+mn-ea"/>
              <a:cs typeface="+mn-cs"/>
            </a:rPr>
            <a:t>88.8</a:t>
          </a:r>
          <a:r>
            <a:rPr lang="ja-JP" altLang="ja-JP" sz="1100" b="0" i="0" baseline="0">
              <a:solidFill>
                <a:schemeClr val="dk1"/>
              </a:solidFill>
              <a:effectLst/>
              <a:latin typeface="+mn-lt"/>
              <a:ea typeface="+mn-ea"/>
              <a:cs typeface="+mn-cs"/>
            </a:rPr>
            <a:t>％）、全国（</a:t>
          </a:r>
          <a:r>
            <a:rPr lang="en-US" altLang="ja-JP" sz="1100" b="0" i="0" baseline="0">
              <a:solidFill>
                <a:schemeClr val="dk1"/>
              </a:solidFill>
              <a:effectLst/>
              <a:latin typeface="+mn-lt"/>
              <a:ea typeface="+mn-ea"/>
              <a:cs typeface="+mn-cs"/>
            </a:rPr>
            <a:t>93.1</a:t>
          </a:r>
          <a:r>
            <a:rPr lang="ja-JP" altLang="ja-JP" sz="1100" b="0" i="0" baseline="0">
              <a:solidFill>
                <a:schemeClr val="dk1"/>
              </a:solidFill>
              <a:effectLst/>
              <a:latin typeface="+mn-lt"/>
              <a:ea typeface="+mn-ea"/>
              <a:cs typeface="+mn-cs"/>
            </a:rPr>
            <a:t>％）及び長野県（</a:t>
          </a:r>
          <a:r>
            <a:rPr lang="en-US" altLang="ja-JP" sz="1100" b="0" i="0" baseline="0">
              <a:solidFill>
                <a:schemeClr val="dk1"/>
              </a:solidFill>
              <a:effectLst/>
              <a:latin typeface="+mn-lt"/>
              <a:ea typeface="+mn-ea"/>
              <a:cs typeface="+mn-cs"/>
            </a:rPr>
            <a:t>87.7</a:t>
          </a:r>
          <a:r>
            <a:rPr lang="ja-JP" altLang="ja-JP" sz="1100" b="0" i="0" baseline="0">
              <a:solidFill>
                <a:schemeClr val="dk1"/>
              </a:solidFill>
              <a:effectLst/>
              <a:latin typeface="+mn-lt"/>
              <a:ea typeface="+mn-ea"/>
              <a:cs typeface="+mn-cs"/>
            </a:rPr>
            <a:t>％）の平均に対しても下回っている。</a:t>
          </a:r>
          <a:endParaRPr lang="ja-JP" altLang="ja-JP" sz="1400">
            <a:effectLst/>
          </a:endParaRPr>
        </a:p>
        <a:p>
          <a:pPr rtl="0"/>
          <a:r>
            <a:rPr lang="ja-JP" altLang="ja-JP" sz="1100" b="0" i="0" baseline="0">
              <a:solidFill>
                <a:schemeClr val="dk1"/>
              </a:solidFill>
              <a:effectLst/>
              <a:latin typeface="+mn-lt"/>
              <a:ea typeface="+mn-ea"/>
              <a:cs typeface="+mn-cs"/>
            </a:rPr>
            <a:t>　今後も持続可能な健全財政構築のために策定した</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に基づいた、計画的な財政運営や行財政改革への取り組みを通じ経常経費の削減に努めていく。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158538</xdr:rowOff>
    </xdr:from>
    <xdr:to>
      <xdr:col>23</xdr:col>
      <xdr:colOff>133350</xdr:colOff>
      <xdr:row>64</xdr:row>
      <xdr:rowOff>35348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598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63</xdr:row>
      <xdr:rowOff>158538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62285"/>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63</xdr:row>
      <xdr:rowOff>94192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62285"/>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94192</xdr:rowOff>
    </xdr:from>
    <xdr:to>
      <xdr:col>11</xdr:col>
      <xdr:colOff>31750</xdr:colOff>
      <xdr:row>64</xdr:row>
      <xdr:rowOff>67521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9554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155998</xdr:rowOff>
    </xdr:from>
    <xdr:to>
      <xdr:col>23</xdr:col>
      <xdr:colOff>184150</xdr:colOff>
      <xdr:row>64</xdr:row>
      <xdr:rowOff>86148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107738</xdr:rowOff>
    </xdr:from>
    <xdr:to>
      <xdr:col>19</xdr:col>
      <xdr:colOff>184150</xdr:colOff>
      <xdr:row>64</xdr:row>
      <xdr:rowOff>37888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155169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16721</xdr:rowOff>
    </xdr:from>
    <xdr:to>
      <xdr:col>7</xdr:col>
      <xdr:colOff>31750</xdr:colOff>
      <xdr:row>64</xdr:row>
      <xdr:rowOff>118321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128498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人当たり人件費・物件費等決算額は、類似団体平均で</a:t>
          </a:r>
          <a:r>
            <a:rPr lang="en-US" altLang="ja-JP" sz="1100" b="0" i="0" baseline="0">
              <a:solidFill>
                <a:schemeClr val="dk1"/>
              </a:solidFill>
              <a:effectLst/>
              <a:latin typeface="+mn-lt"/>
              <a:ea typeface="+mn-ea"/>
              <a:cs typeface="+mn-cs"/>
            </a:rPr>
            <a:t>38,951</a:t>
          </a:r>
          <a:r>
            <a:rPr lang="ja-JP" altLang="ja-JP" sz="1100" b="0" i="0" baseline="0">
              <a:solidFill>
                <a:schemeClr val="dk1"/>
              </a:solidFill>
              <a:effectLst/>
              <a:latin typeface="+mn-lt"/>
              <a:ea typeface="+mn-ea"/>
              <a:cs typeface="+mn-cs"/>
            </a:rPr>
            <a:t>円下回っており、全国及び長野県の平均おいても下回っている。財政の硬直化を招くとされる義務的経費である人件費は、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に基づき抑制を行ってきており、今後もプランに沿った中長期的な計画的採用を検討し、実施していく。</a:t>
          </a:r>
          <a:endParaRPr lang="ja-JP" altLang="ja-JP" sz="1400">
            <a:effectLst/>
          </a:endParaRPr>
        </a:p>
        <a:p>
          <a:pPr rtl="0"/>
          <a:r>
            <a:rPr lang="ja-JP" altLang="ja-JP" sz="1100" b="0" i="0" baseline="0">
              <a:solidFill>
                <a:schemeClr val="dk1"/>
              </a:solidFill>
              <a:effectLst/>
              <a:latin typeface="+mn-lt"/>
              <a:ea typeface="+mn-ea"/>
              <a:cs typeface="+mn-cs"/>
            </a:rPr>
            <a:t>　物件費においては、物価の上昇等の影響を大きく受けることとなり、年々上昇してきているが、最小の経費で最大の効果が上がるよう効率的な行財政運営に努めていく。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92996</xdr:rowOff>
    </xdr:from>
    <xdr:to>
      <xdr:col>23</xdr:col>
      <xdr:colOff>133350</xdr:colOff>
      <xdr:row>82</xdr:row>
      <xdr:rowOff>101321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51896"/>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54736</xdr:rowOff>
    </xdr:from>
    <xdr:to>
      <xdr:col>19</xdr:col>
      <xdr:colOff>133350</xdr:colOff>
      <xdr:row>82</xdr:row>
      <xdr:rowOff>101321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13636"/>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44259</xdr:rowOff>
    </xdr:from>
    <xdr:to>
      <xdr:col>15</xdr:col>
      <xdr:colOff>82550</xdr:colOff>
      <xdr:row>82</xdr:row>
      <xdr:rowOff>54736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03159"/>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125921</xdr:rowOff>
    </xdr:from>
    <xdr:to>
      <xdr:col>11</xdr:col>
      <xdr:colOff>31750</xdr:colOff>
      <xdr:row>82</xdr:row>
      <xdr:rowOff>44259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3371"/>
          <a:ext cx="889000" cy="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42196</xdr:rowOff>
    </xdr:from>
    <xdr:to>
      <xdr:col>23</xdr:col>
      <xdr:colOff>184150</xdr:colOff>
      <xdr:row>82</xdr:row>
      <xdr:rowOff>143796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58723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4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50521</xdr:rowOff>
    </xdr:from>
    <xdr:to>
      <xdr:col>19</xdr:col>
      <xdr:colOff>184150</xdr:colOff>
      <xdr:row>82</xdr:row>
      <xdr:rowOff>152121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0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162298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3936</xdr:rowOff>
    </xdr:from>
    <xdr:to>
      <xdr:col>15</xdr:col>
      <xdr:colOff>133350</xdr:colOff>
      <xdr:row>82</xdr:row>
      <xdr:rowOff>105536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115713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3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164909</xdr:rowOff>
    </xdr:from>
    <xdr:to>
      <xdr:col>11</xdr:col>
      <xdr:colOff>82550</xdr:colOff>
      <xdr:row>82</xdr:row>
      <xdr:rowOff>95059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5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105236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2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75121</xdr:rowOff>
    </xdr:from>
    <xdr:to>
      <xdr:col>7</xdr:col>
      <xdr:colOff>31750</xdr:colOff>
      <xdr:row>82</xdr:row>
      <xdr:rowOff>5271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161498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4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95.4%</a:t>
          </a:r>
          <a:r>
            <a:rPr kumimoji="1" lang="ja-JP" altLang="ja-JP" sz="1100">
              <a:solidFill>
                <a:schemeClr val="dk1"/>
              </a:solidFill>
              <a:effectLst/>
              <a:latin typeface="+mn-lt"/>
              <a:ea typeface="+mn-ea"/>
              <a:cs typeface="+mn-cs"/>
            </a:rPr>
            <a:t>で、類似団体平均（</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％）と比較しても低水準であると言える。</a:t>
          </a:r>
          <a:endParaRPr lang="ja-JP" altLang="ja-JP" sz="1400">
            <a:effectLst/>
          </a:endParaRPr>
        </a:p>
        <a:p>
          <a:r>
            <a:rPr kumimoji="1" lang="ja-JP" altLang="ja-JP" sz="1100">
              <a:solidFill>
                <a:schemeClr val="dk1"/>
              </a:solidFill>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58561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2456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58561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4939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71966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人口千人当たり職員数は、類似団体平均（</a:t>
          </a:r>
          <a:r>
            <a:rPr lang="en-US" altLang="ja-JP" sz="1100" b="0" i="0" baseline="0">
              <a:solidFill>
                <a:schemeClr val="dk1"/>
              </a:solidFill>
              <a:effectLst/>
              <a:latin typeface="+mn-lt"/>
              <a:ea typeface="+mn-ea"/>
              <a:cs typeface="+mn-cs"/>
            </a:rPr>
            <a:t>9.30</a:t>
          </a:r>
          <a:r>
            <a:rPr lang="ja-JP" altLang="ja-JP" sz="1100" b="0" i="0" baseline="0">
              <a:solidFill>
                <a:schemeClr val="dk1"/>
              </a:solidFill>
              <a:effectLst/>
              <a:latin typeface="+mn-lt"/>
              <a:ea typeface="+mn-ea"/>
              <a:cs typeface="+mn-cs"/>
            </a:rPr>
            <a:t>人）、全国平均（</a:t>
          </a:r>
          <a:r>
            <a:rPr lang="en-US" altLang="ja-JP" sz="1100" b="0" i="0" baseline="0">
              <a:solidFill>
                <a:schemeClr val="dk1"/>
              </a:solidFill>
              <a:effectLst/>
              <a:latin typeface="+mn-lt"/>
              <a:ea typeface="+mn-ea"/>
              <a:cs typeface="+mn-cs"/>
            </a:rPr>
            <a:t>8.32</a:t>
          </a:r>
          <a:r>
            <a:rPr lang="ja-JP" altLang="ja-JP" sz="1100" b="0" i="0" baseline="0">
              <a:solidFill>
                <a:schemeClr val="dk1"/>
              </a:solidFill>
              <a:effectLst/>
              <a:latin typeface="+mn-lt"/>
              <a:ea typeface="+mn-ea"/>
              <a:cs typeface="+mn-cs"/>
            </a:rPr>
            <a:t>人）、長野県平均（</a:t>
          </a:r>
          <a:r>
            <a:rPr lang="en-US" altLang="ja-JP" sz="1100" b="0" i="0" baseline="0">
              <a:solidFill>
                <a:schemeClr val="dk1"/>
              </a:solidFill>
              <a:effectLst/>
              <a:latin typeface="+mn-lt"/>
              <a:ea typeface="+mn-ea"/>
              <a:cs typeface="+mn-cs"/>
            </a:rPr>
            <a:t>8.54</a:t>
          </a:r>
          <a:r>
            <a:rPr lang="ja-JP" altLang="ja-JP" sz="1100" b="0" i="0" baseline="0">
              <a:solidFill>
                <a:schemeClr val="dk1"/>
              </a:solidFill>
              <a:effectLst/>
              <a:latin typeface="+mn-lt"/>
              <a:ea typeface="+mn-ea"/>
              <a:cs typeface="+mn-cs"/>
            </a:rPr>
            <a:t>人）の全てに対し上回っている。対前年度で</a:t>
          </a:r>
          <a:r>
            <a:rPr lang="en-US" altLang="ja-JP" sz="1100" b="0" i="0" baseline="0">
              <a:solidFill>
                <a:schemeClr val="dk1"/>
              </a:solidFill>
              <a:effectLst/>
              <a:latin typeface="+mn-lt"/>
              <a:ea typeface="+mn-ea"/>
              <a:cs typeface="+mn-cs"/>
            </a:rPr>
            <a:t>0.09</a:t>
          </a:r>
          <a:r>
            <a:rPr lang="ja-JP" altLang="ja-JP" sz="1100" b="0" i="0" baseline="0">
              <a:solidFill>
                <a:schemeClr val="dk1"/>
              </a:solidFill>
              <a:effectLst/>
              <a:latin typeface="+mn-lt"/>
              <a:ea typeface="+mn-ea"/>
              <a:cs typeface="+mn-cs"/>
            </a:rPr>
            <a:t>ポイント上昇しているが、人口の減少が数値を押し上げた要因となっている。職員数については、世代の偏りが生じないよう年間の必要職員数を平準化して確保しつつ、住民サービスに見合った定員管理を行うことしている。定年延長制度の影響も考慮しながら、中長期的な視点で適切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59055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0544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168839</xdr:rowOff>
    </xdr:from>
    <xdr:to>
      <xdr:col>77</xdr:col>
      <xdr:colOff>44450</xdr:colOff>
      <xdr:row>61</xdr:row>
      <xdr:rowOff>46990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55839"/>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154094</xdr:rowOff>
    </xdr:from>
    <xdr:to>
      <xdr:col>72</xdr:col>
      <xdr:colOff>203200</xdr:colOff>
      <xdr:row>60</xdr:row>
      <xdr:rowOff>168839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4109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120579</xdr:rowOff>
    </xdr:from>
    <xdr:to>
      <xdr:col>68</xdr:col>
      <xdr:colOff>152400</xdr:colOff>
      <xdr:row>60</xdr:row>
      <xdr:rowOff>154094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07579"/>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68156</xdr:rowOff>
    </xdr:from>
    <xdr:to>
      <xdr:col>64</xdr:col>
      <xdr:colOff>152400</xdr:colOff>
      <xdr:row>58</xdr:row>
      <xdr:rowOff>169756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151782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3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82567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118039</xdr:rowOff>
    </xdr:from>
    <xdr:to>
      <xdr:col>73</xdr:col>
      <xdr:colOff>44450</xdr:colOff>
      <xdr:row>61</xdr:row>
      <xdr:rowOff>48189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32966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9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69779</xdr:rowOff>
    </xdr:from>
    <xdr:to>
      <xdr:col>64</xdr:col>
      <xdr:colOff>152400</xdr:colOff>
      <xdr:row>60</xdr:row>
      <xdr:rowOff>171379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156156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4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実質公債費比率（</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％）は、前年度に比べて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％の増加となり</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と同率</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％）を上回る数値となっている。公債費の増加が主な要因となり、</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以降についても、近年実施してきた大型投資的事業の借入金の償還が始まってくることから、実質公債費比率の上昇が予想されるが、引き続き財政を圧迫することがないよう計画的な公債費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116417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895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60113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44027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19896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6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将来負担比率（</a:t>
          </a:r>
          <a:r>
            <a:rPr lang="en-US" altLang="ja-JP" sz="1100" b="0" i="0" baseline="0">
              <a:solidFill>
                <a:schemeClr val="dk1"/>
              </a:solidFill>
              <a:effectLst/>
              <a:latin typeface="+mn-lt"/>
              <a:ea typeface="+mn-ea"/>
              <a:cs typeface="+mn-cs"/>
            </a:rPr>
            <a:t>29.6</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0.0</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0.0</a:t>
          </a:r>
          <a:r>
            <a:rPr lang="ja-JP" altLang="ja-JP" sz="1100" b="0" i="0" baseline="0">
              <a:solidFill>
                <a:schemeClr val="dk1"/>
              </a:solidFill>
              <a:effectLst/>
              <a:latin typeface="+mn-lt"/>
              <a:ea typeface="+mn-ea"/>
              <a:cs typeface="+mn-cs"/>
            </a:rPr>
            <a:t>％）に対し上回っている。本比率が他団体に比べ高くなっている主な要因であ</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土地開発公社に係る負債</a:t>
          </a:r>
          <a:r>
            <a:rPr lang="ja-JP" altLang="en-US" sz="1100" b="0" i="0" baseline="0">
              <a:solidFill>
                <a:schemeClr val="dk1"/>
              </a:solidFill>
              <a:effectLst/>
              <a:latin typeface="+mn-lt"/>
              <a:ea typeface="+mn-ea"/>
              <a:cs typeface="+mn-cs"/>
            </a:rPr>
            <a:t>がなくなったことから</a:t>
          </a:r>
          <a:r>
            <a:rPr lang="ja-JP" altLang="ja-JP" sz="1100" b="0" i="0" baseline="0">
              <a:solidFill>
                <a:schemeClr val="dk1"/>
              </a:solidFill>
              <a:effectLst/>
              <a:latin typeface="+mn-lt"/>
              <a:ea typeface="+mn-ea"/>
              <a:cs typeface="+mn-cs"/>
            </a:rPr>
            <a:t>、近年の比率の改善につながっている。今後、起債残高</a:t>
          </a:r>
          <a:r>
            <a:rPr lang="ja-JP" altLang="en-US" sz="1100" b="0" i="0" baseline="0">
              <a:solidFill>
                <a:schemeClr val="dk1"/>
              </a:solidFill>
              <a:effectLst/>
              <a:latin typeface="+mn-lt"/>
              <a:ea typeface="+mn-ea"/>
              <a:cs typeface="+mn-cs"/>
            </a:rPr>
            <a:t>が増加傾向にあり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比率が上がることが予測されるが、</a:t>
          </a:r>
          <a:r>
            <a:rPr lang="ja-JP" altLang="ja-JP" sz="1100" b="0" i="0" baseline="0">
              <a:solidFill>
                <a:schemeClr val="dk1"/>
              </a:solidFill>
              <a:effectLst/>
              <a:latin typeface="+mn-lt"/>
              <a:ea typeface="+mn-ea"/>
              <a:cs typeface="+mn-cs"/>
            </a:rPr>
            <a:t>引き続き基金への積立等により将来の負担増へ備えるとともに中長期的視点に立った財政運営を推進していく。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81582</xdr:rowOff>
    </xdr:from>
    <xdr:to>
      <xdr:col>81</xdr:col>
      <xdr:colOff>44450</xdr:colOff>
      <xdr:row>15</xdr:row>
      <xdr:rowOff>153972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5333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153972</xdr:rowOff>
    </xdr:from>
    <xdr:to>
      <xdr:col>77</xdr:col>
      <xdr:colOff>44450</xdr:colOff>
      <xdr:row>16</xdr:row>
      <xdr:rowOff>105471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25722"/>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105471</xdr:rowOff>
    </xdr:from>
    <xdr:to>
      <xdr:col>72</xdr:col>
      <xdr:colOff>203200</xdr:colOff>
      <xdr:row>17</xdr:row>
      <xdr:rowOff>167277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48671"/>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167277</xdr:rowOff>
    </xdr:from>
    <xdr:to>
      <xdr:col>68</xdr:col>
      <xdr:colOff>152400</xdr:colOff>
      <xdr:row>18</xdr:row>
      <xdr:rowOff>104987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81927"/>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30782</xdr:rowOff>
    </xdr:from>
    <xdr:to>
      <xdr:col>81</xdr:col>
      <xdr:colOff>95250</xdr:colOff>
      <xdr:row>15</xdr:row>
      <xdr:rowOff>132382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2859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7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103172</xdr:rowOff>
    </xdr:from>
    <xdr:to>
      <xdr:col>77</xdr:col>
      <xdr:colOff>95250</xdr:colOff>
      <xdr:row>16</xdr:row>
      <xdr:rowOff>33322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18099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6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54671</xdr:rowOff>
    </xdr:from>
    <xdr:to>
      <xdr:col>73</xdr:col>
      <xdr:colOff>44450</xdr:colOff>
      <xdr:row>16</xdr:row>
      <xdr:rowOff>156271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141048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8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116477</xdr:rowOff>
    </xdr:from>
    <xdr:to>
      <xdr:col>68</xdr:col>
      <xdr:colOff>203200</xdr:colOff>
      <xdr:row>18</xdr:row>
      <xdr:rowOff>46627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31404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140564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18,497
66.87
8,513,637
8,196,242
314,495
5,292,452
9,097,766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人件費にかかる経常収支比率（</a:t>
          </a:r>
          <a:r>
            <a:rPr lang="en-US" altLang="ja-JP" sz="1100" b="0" i="0" baseline="0">
              <a:solidFill>
                <a:schemeClr val="dk1"/>
              </a:solidFill>
              <a:effectLst/>
              <a:latin typeface="+mn-lt"/>
              <a:ea typeface="+mn-ea"/>
              <a:cs typeface="+mn-cs"/>
            </a:rPr>
            <a:t>24.1</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24.0</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23.9</a:t>
          </a:r>
          <a:r>
            <a:rPr lang="ja-JP" altLang="ja-JP" sz="1100" b="0" i="0" baseline="0">
              <a:solidFill>
                <a:schemeClr val="dk1"/>
              </a:solidFill>
              <a:effectLst/>
              <a:latin typeface="+mn-lt"/>
              <a:ea typeface="+mn-ea"/>
              <a:cs typeface="+mn-cs"/>
            </a:rPr>
            <a:t>％）と比べると</a:t>
          </a:r>
          <a:r>
            <a:rPr lang="ja-JP" altLang="en-US" sz="1100" b="0" i="0" baseline="0">
              <a:solidFill>
                <a:schemeClr val="dk1"/>
              </a:solidFill>
              <a:effectLst/>
              <a:latin typeface="+mn-lt"/>
              <a:ea typeface="+mn-ea"/>
              <a:cs typeface="+mn-cs"/>
            </a:rPr>
            <a:t>若干上</a:t>
          </a:r>
          <a:r>
            <a:rPr lang="ja-JP" altLang="ja-JP" sz="1100" b="0" i="0" baseline="0">
              <a:solidFill>
                <a:schemeClr val="dk1"/>
              </a:solidFill>
              <a:effectLst/>
              <a:latin typeface="+mn-lt"/>
              <a:ea typeface="+mn-ea"/>
              <a:cs typeface="+mn-cs"/>
            </a:rPr>
            <a:t>回っている。職員の昇給や定年延長等に伴い、人件費の増加が見込まれるが、行政としての機能を十分発揮するため、組織体制を継続的に点検し、効率的で満足度の高い住民サービスをめざして、引き続き優秀な人材の育成に努め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91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9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a:t>
          </a:r>
          <a:r>
            <a:rPr lang="en-US" altLang="ja-JP" sz="1100" b="0" i="0" baseline="0">
              <a:solidFill>
                <a:schemeClr val="dk1"/>
              </a:solidFill>
              <a:effectLst/>
              <a:latin typeface="+mn-lt"/>
              <a:ea typeface="+mn-ea"/>
              <a:cs typeface="+mn-cs"/>
            </a:rPr>
            <a:t>10.8</a:t>
          </a:r>
          <a:r>
            <a:rPr lang="ja-JP" altLang="ja-JP" sz="1100" b="0" i="0" baseline="0">
              <a:solidFill>
                <a:schemeClr val="dk1"/>
              </a:solidFill>
              <a:effectLst/>
              <a:latin typeface="+mn-lt"/>
              <a:ea typeface="+mn-ea"/>
              <a:cs typeface="+mn-cs"/>
            </a:rPr>
            <a:t>％）は、対前年で</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14.5</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15.2</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％）の全てと比較しても下回っている。</a:t>
          </a:r>
          <a:endParaRPr lang="ja-JP" altLang="ja-JP" sz="1400">
            <a:effectLst/>
          </a:endParaRPr>
        </a:p>
        <a:p>
          <a:pPr rtl="0"/>
          <a:r>
            <a:rPr lang="ja-JP" altLang="ja-JP" sz="1100" b="0" i="0" baseline="0">
              <a:solidFill>
                <a:schemeClr val="dk1"/>
              </a:solidFill>
              <a:effectLst/>
              <a:latin typeface="+mn-lt"/>
              <a:ea typeface="+mn-ea"/>
              <a:cs typeface="+mn-cs"/>
            </a:rPr>
            <a:t>　予算編成において物件費の抑制に努めているが、デジタル化や物価</a:t>
          </a:r>
          <a:r>
            <a:rPr lang="ja-JP" altLang="en-US" sz="1100" b="0" i="0" baseline="0">
              <a:solidFill>
                <a:schemeClr val="dk1"/>
              </a:solidFill>
              <a:effectLst/>
              <a:latin typeface="+mn-lt"/>
              <a:ea typeface="+mn-ea"/>
              <a:cs typeface="+mn-cs"/>
            </a:rPr>
            <a:t>高騰</a:t>
          </a:r>
          <a:r>
            <a:rPr lang="ja-JP" altLang="ja-JP" sz="1100" b="0" i="0" baseline="0">
              <a:solidFill>
                <a:schemeClr val="dk1"/>
              </a:solidFill>
              <a:effectLst/>
              <a:latin typeface="+mn-lt"/>
              <a:ea typeface="+mn-ea"/>
              <a:cs typeface="+mn-cs"/>
            </a:rPr>
            <a:t>等により物件費は今後</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上昇していくことが見込まれる。持続可能な財政運営をしていくためにも、公共施設の維持管理については最小の経費で最大の効果が得られるよう努めていく。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143002</xdr:rowOff>
    </xdr:from>
    <xdr:to>
      <xdr:col>82</xdr:col>
      <xdr:colOff>107950</xdr:colOff>
      <xdr:row>13</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718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88138</xdr:rowOff>
    </xdr:from>
    <xdr:to>
      <xdr:col>78</xdr:col>
      <xdr:colOff>69850</xdr:colOff>
      <xdr:row>13</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16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16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14</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718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92202</xdr:rowOff>
    </xdr:from>
    <xdr:to>
      <xdr:col>82</xdr:col>
      <xdr:colOff>158750</xdr:colOff>
      <xdr:row>14</xdr:row>
      <xdr:rowOff>22352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108729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119634</xdr:rowOff>
    </xdr:from>
    <xdr:to>
      <xdr:col>78</xdr:col>
      <xdr:colOff>120650</xdr:colOff>
      <xdr:row>14</xdr:row>
      <xdr:rowOff>49784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59961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37338</xdr:rowOff>
    </xdr:from>
    <xdr:to>
      <xdr:col>74</xdr:col>
      <xdr:colOff>31750</xdr:colOff>
      <xdr:row>13</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149115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92202</xdr:rowOff>
    </xdr:from>
    <xdr:to>
      <xdr:col>69</xdr:col>
      <xdr:colOff>142875</xdr:colOff>
      <xdr:row>14</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32529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扶助費にかかる経常収支比率（</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の全てに対して下回っているが、当町の高齢化率は他市町村に比べて高く、社会福祉にかかる決算額が増額傾向にあるため、将来の扶助費増加が懸念される。国及び県の施策の動向に注視しながら、障がい者や高齢者にやさしい施策を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0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57</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その他にかかる経常収支比率（</a:t>
          </a:r>
          <a:r>
            <a:rPr lang="en-US" altLang="ja-JP" sz="1100" b="0" i="0" baseline="0">
              <a:solidFill>
                <a:schemeClr val="dk1"/>
              </a:solidFill>
              <a:effectLst/>
              <a:latin typeface="+mn-lt"/>
              <a:ea typeface="+mn-ea"/>
              <a:cs typeface="+mn-cs"/>
            </a:rPr>
            <a:t>14.5</a:t>
          </a:r>
          <a:r>
            <a:rPr lang="ja-JP" altLang="ja-JP" sz="1100" b="0" i="0" baseline="0">
              <a:solidFill>
                <a:schemeClr val="dk1"/>
              </a:solidFill>
              <a:effectLst/>
              <a:latin typeface="+mn-lt"/>
              <a:ea typeface="+mn-ea"/>
              <a:cs typeface="+mn-cs"/>
            </a:rPr>
            <a:t>％）の内訳は、維持補修にかかる経常経費と繰出金にかかる経常経費を合算した比率である。全国平均（</a:t>
          </a:r>
          <a:r>
            <a:rPr lang="en-US" altLang="ja-JP" sz="1100" b="0" i="0" baseline="0">
              <a:solidFill>
                <a:schemeClr val="dk1"/>
              </a:solidFill>
              <a:effectLst/>
              <a:latin typeface="+mn-lt"/>
              <a:ea typeface="+mn-ea"/>
              <a:cs typeface="+mn-cs"/>
            </a:rPr>
            <a:t>12.6</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と比べるとやや高い数値となっている。今後、国民健康保険特別会計や後期高齢者医療広域連合への負担金は増えていくことが予測されるが、医療費抑制の啓発等の実施や、保険税等の見直しも検討しながら、引き続き適切な経費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3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57</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74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補助費にかかる経常収支比率（</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％）は対前年度で</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となり、全国平均（</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％）は上回ったものの、類似団体平均（</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％）や長野県平均（</a:t>
          </a:r>
          <a:r>
            <a:rPr lang="en-US" altLang="ja-JP" sz="1100" b="0" i="0" baseline="0">
              <a:solidFill>
                <a:schemeClr val="dk1"/>
              </a:solidFill>
              <a:effectLst/>
              <a:latin typeface="+mn-lt"/>
              <a:ea typeface="+mn-ea"/>
              <a:cs typeface="+mn-cs"/>
            </a:rPr>
            <a:t>15.2</a:t>
          </a:r>
          <a:r>
            <a:rPr lang="ja-JP" altLang="ja-JP" sz="1100" b="0" i="0" baseline="0">
              <a:solidFill>
                <a:schemeClr val="dk1"/>
              </a:solidFill>
              <a:effectLst/>
              <a:latin typeface="+mn-lt"/>
              <a:ea typeface="+mn-ea"/>
              <a:cs typeface="+mn-cs"/>
            </a:rPr>
            <a:t>％）と比較すると引き続き下回っている。</a:t>
          </a:r>
          <a:endParaRPr lang="ja-JP" altLang="ja-JP" sz="1400">
            <a:effectLst/>
          </a:endParaRPr>
        </a:p>
        <a:p>
          <a:pPr rtl="0"/>
          <a:r>
            <a:rPr lang="ja-JP" altLang="ja-JP" sz="1100" b="0" i="0" baseline="0">
              <a:solidFill>
                <a:schemeClr val="dk1"/>
              </a:solidFill>
              <a:effectLst/>
              <a:latin typeface="+mn-lt"/>
              <a:ea typeface="+mn-ea"/>
              <a:cs typeface="+mn-cs"/>
            </a:rPr>
            <a:t>　当初予算編成時に補助金・負担金の見直し</a:t>
          </a:r>
          <a:r>
            <a:rPr lang="ja-JP" altLang="en-US" sz="1100" b="0" i="0" baseline="0">
              <a:solidFill>
                <a:schemeClr val="dk1"/>
              </a:solidFill>
              <a:effectLst/>
              <a:latin typeface="+mn-lt"/>
              <a:ea typeface="+mn-ea"/>
              <a:cs typeface="+mn-cs"/>
            </a:rPr>
            <a:t>を行うこととしているが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なかなか縮減につながっておらず、見直しがしっかりされていないことから、今後は交付団体の決算状況を加味する中で減額を実施し、</a:t>
          </a:r>
          <a:r>
            <a:rPr lang="ja-JP" altLang="ja-JP" sz="1100" b="0" i="0" baseline="0">
              <a:solidFill>
                <a:schemeClr val="dk1"/>
              </a:solidFill>
              <a:effectLst/>
              <a:latin typeface="+mn-lt"/>
              <a:ea typeface="+mn-ea"/>
              <a:cs typeface="+mn-cs"/>
            </a:rPr>
            <a:t>適正、公平な補助金負担金の交付に努めて</a:t>
          </a:r>
          <a:r>
            <a:rPr lang="ja-JP" altLang="en-US" sz="1100" b="0" i="0" baseline="0">
              <a:solidFill>
                <a:schemeClr val="dk1"/>
              </a:solidFill>
              <a:effectLst/>
              <a:latin typeface="+mn-lt"/>
              <a:ea typeface="+mn-ea"/>
              <a:cs typeface="+mn-cs"/>
            </a:rPr>
            <a:t>いくことが必要と考える。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118836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869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79647</xdr:rowOff>
    </xdr:from>
    <xdr:to>
      <xdr:col>78</xdr:col>
      <xdr:colOff>69850</xdr:colOff>
      <xdr:row>35</xdr:row>
      <xdr:rowOff>118836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8039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79647</xdr:rowOff>
    </xdr:from>
    <xdr:to>
      <xdr:col>73</xdr:col>
      <xdr:colOff>180975</xdr:colOff>
      <xdr:row>35</xdr:row>
      <xdr:rowOff>105773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803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105773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93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68036</xdr:rowOff>
    </xdr:from>
    <xdr:to>
      <xdr:col>78</xdr:col>
      <xdr:colOff>120650</xdr:colOff>
      <xdr:row>35</xdr:row>
      <xdr:rowOff>169636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8363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28847</xdr:rowOff>
    </xdr:from>
    <xdr:to>
      <xdr:col>74</xdr:col>
      <xdr:colOff>31750</xdr:colOff>
      <xdr:row>35</xdr:row>
      <xdr:rowOff>130447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140624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54973</xdr:rowOff>
    </xdr:from>
    <xdr:to>
      <xdr:col>69</xdr:col>
      <xdr:colOff>142875</xdr:colOff>
      <xdr:row>35</xdr:row>
      <xdr:rowOff>156573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166750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公債費にかかる経常収支比率（</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％）は対前年度で</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ポイント増加しており、類似団体平均（</a:t>
          </a:r>
          <a:r>
            <a:rPr lang="en-US" altLang="ja-JP" sz="1100" b="0" i="0" baseline="0">
              <a:solidFill>
                <a:schemeClr val="dk1"/>
              </a:solidFill>
              <a:effectLst/>
              <a:latin typeface="+mn-lt"/>
              <a:ea typeface="+mn-ea"/>
              <a:cs typeface="+mn-cs"/>
            </a:rPr>
            <a:t>14.4</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15.9</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16.0</a:t>
          </a:r>
          <a:r>
            <a:rPr lang="ja-JP" altLang="ja-JP" sz="1100" b="0" i="0" baseline="0">
              <a:solidFill>
                <a:schemeClr val="dk1"/>
              </a:solidFill>
              <a:effectLst/>
              <a:latin typeface="+mn-lt"/>
              <a:ea typeface="+mn-ea"/>
              <a:cs typeface="+mn-cs"/>
            </a:rPr>
            <a:t>％）を大きく上回っている。今後についても、近年実施してきた大型投資的事業の借入金の償還が本格的に始まることから、公債費が増となっていく見込みである。交付税措置のある起債を活用し、将来に過度な負担を残さないよう、繰上償還の活用をするなど起債残高と公債費の平準化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21844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675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165863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623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133858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3556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公債費以外にかかる経常収支比率（</a:t>
          </a:r>
          <a:r>
            <a:rPr lang="en-US" altLang="ja-JP" sz="1100" b="0" i="0" baseline="0">
              <a:solidFill>
                <a:schemeClr val="dk1"/>
              </a:solidFill>
              <a:effectLst/>
              <a:latin typeface="+mn-lt"/>
              <a:ea typeface="+mn-ea"/>
              <a:cs typeface="+mn-cs"/>
            </a:rPr>
            <a:t>67.6</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74.4</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77.2</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71.7</a:t>
          </a:r>
          <a:r>
            <a:rPr lang="ja-JP" altLang="ja-JP" sz="1100" b="0" i="0" baseline="0">
              <a:solidFill>
                <a:schemeClr val="dk1"/>
              </a:solidFill>
              <a:effectLst/>
              <a:latin typeface="+mn-lt"/>
              <a:ea typeface="+mn-ea"/>
              <a:cs typeface="+mn-cs"/>
            </a:rPr>
            <a:t>％）全ての比較で大きく下回っていることから、今後も、経常経費削減に取り組む。</a:t>
          </a:r>
          <a:endParaRPr lang="ja-JP" altLang="ja-JP" sz="1400">
            <a:effectLst/>
          </a:endParaRPr>
        </a:p>
        <a:p>
          <a:pPr rtl="0"/>
          <a:r>
            <a:rPr lang="ja-JP" altLang="ja-JP" sz="1100" b="0" i="0" baseline="0">
              <a:solidFill>
                <a:schemeClr val="dk1"/>
              </a:solidFill>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74422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05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156718</xdr:rowOff>
    </xdr:from>
    <xdr:to>
      <xdr:col>78</xdr:col>
      <xdr:colOff>69850</xdr:colOff>
      <xdr:row>75</xdr:row>
      <xdr:rowOff>46990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7256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156718</xdr:rowOff>
    </xdr:from>
    <xdr:to>
      <xdr:col>73</xdr:col>
      <xdr:colOff>180975</xdr:colOff>
      <xdr:row>75</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725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129286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645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40149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105918</xdr:rowOff>
    </xdr:from>
    <xdr:to>
      <xdr:col>74</xdr:col>
      <xdr:colOff>31750</xdr:colOff>
      <xdr:row>74</xdr:row>
      <xdr:rowOff>36068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46245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90310</xdr:rowOff>
    </xdr:from>
    <xdr:to>
      <xdr:col>29</xdr:col>
      <xdr:colOff>127000</xdr:colOff>
      <xdr:row>17</xdr:row>
      <xdr:rowOff>139103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2585"/>
          <a:ext cx="647700" cy="48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139103</xdr:rowOff>
    </xdr:from>
    <xdr:to>
      <xdr:col>26</xdr:col>
      <xdr:colOff>50800</xdr:colOff>
      <xdr:row>17</xdr:row>
      <xdr:rowOff>144056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1378"/>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144056</xdr:rowOff>
    </xdr:from>
    <xdr:to>
      <xdr:col>22</xdr:col>
      <xdr:colOff>114300</xdr:colOff>
      <xdr:row>18</xdr:row>
      <xdr:rowOff>50978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6331"/>
          <a:ext cx="698500" cy="7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50978</xdr:rowOff>
    </xdr:from>
    <xdr:to>
      <xdr:col>18</xdr:col>
      <xdr:colOff>177800</xdr:colOff>
      <xdr:row>18</xdr:row>
      <xdr:rowOff>133642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4703"/>
          <a:ext cx="698500" cy="8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69075</xdr:rowOff>
    </xdr:from>
    <xdr:to>
      <xdr:col>15</xdr:col>
      <xdr:colOff>101600</xdr:colOff>
      <xdr:row>19</xdr:row>
      <xdr:rowOff>170675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155452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39510</xdr:rowOff>
    </xdr:from>
    <xdr:to>
      <xdr:col>29</xdr:col>
      <xdr:colOff>177800</xdr:colOff>
      <xdr:row>17</xdr:row>
      <xdr:rowOff>141110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88303</xdr:rowOff>
    </xdr:from>
    <xdr:to>
      <xdr:col>26</xdr:col>
      <xdr:colOff>101600</xdr:colOff>
      <xdr:row>18</xdr:row>
      <xdr:rowOff>18453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93256</xdr:rowOff>
    </xdr:from>
    <xdr:to>
      <xdr:col>22</xdr:col>
      <xdr:colOff>165100</xdr:colOff>
      <xdr:row>18</xdr:row>
      <xdr:rowOff>23406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178</xdr:rowOff>
    </xdr:from>
    <xdr:to>
      <xdr:col>19</xdr:col>
      <xdr:colOff>38100</xdr:colOff>
      <xdr:row>18</xdr:row>
      <xdr:rowOff>101778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86555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82842</xdr:rowOff>
    </xdr:from>
    <xdr:to>
      <xdr:col>15</xdr:col>
      <xdr:colOff>101600</xdr:colOff>
      <xdr:row>19</xdr:row>
      <xdr:rowOff>12992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23169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54876</xdr:rowOff>
    </xdr:from>
    <xdr:to>
      <xdr:col>29</xdr:col>
      <xdr:colOff>127000</xdr:colOff>
      <xdr:row>36</xdr:row>
      <xdr:rowOff>139688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08126"/>
          <a:ext cx="647700" cy="84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39654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929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139688</xdr:rowOff>
    </xdr:from>
    <xdr:to>
      <xdr:col>26</xdr:col>
      <xdr:colOff>50800</xdr:colOff>
      <xdr:row>37</xdr:row>
      <xdr:rowOff>37778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92938"/>
          <a:ext cx="698500" cy="6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28313</xdr:rowOff>
    </xdr:from>
    <xdr:to>
      <xdr:col>22</xdr:col>
      <xdr:colOff>114300</xdr:colOff>
      <xdr:row>37</xdr:row>
      <xdr:rowOff>37778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53013"/>
          <a:ext cx="6985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28313</xdr:rowOff>
    </xdr:from>
    <xdr:to>
      <xdr:col>18</xdr:col>
      <xdr:colOff>177800</xdr:colOff>
      <xdr:row>37</xdr:row>
      <xdr:rowOff>39698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53013"/>
          <a:ext cx="698500" cy="1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12718</xdr:rowOff>
    </xdr:from>
    <xdr:to>
      <xdr:col>15</xdr:col>
      <xdr:colOff>101600</xdr:colOff>
      <xdr:row>37</xdr:row>
      <xdr:rowOff>114318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137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99095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2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4076</xdr:rowOff>
    </xdr:from>
    <xdr:to>
      <xdr:col>29</xdr:col>
      <xdr:colOff>177800</xdr:colOff>
      <xdr:row>36</xdr:row>
      <xdr:rowOff>105676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5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192053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88888</xdr:rowOff>
    </xdr:from>
    <xdr:to>
      <xdr:col>26</xdr:col>
      <xdr:colOff>101600</xdr:colOff>
      <xdr:row>37</xdr:row>
      <xdr:rowOff>19038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4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3815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158428</xdr:rowOff>
    </xdr:from>
    <xdr:to>
      <xdr:col>22</xdr:col>
      <xdr:colOff>165100</xdr:colOff>
      <xdr:row>37</xdr:row>
      <xdr:rowOff>88578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73355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9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148963</xdr:rowOff>
    </xdr:from>
    <xdr:to>
      <xdr:col>19</xdr:col>
      <xdr:colOff>38100</xdr:colOff>
      <xdr:row>37</xdr:row>
      <xdr:rowOff>79113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0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63890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8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160348</xdr:rowOff>
    </xdr:from>
    <xdr:to>
      <xdr:col>15</xdr:col>
      <xdr:colOff>101600</xdr:colOff>
      <xdr:row>37</xdr:row>
      <xdr:rowOff>90498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1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272125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18,497
66.87
8,513,637
8,196,242
314,495
5,292,452
9,097,766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52177</xdr:rowOff>
    </xdr:from>
    <xdr:to>
      <xdr:col>24</xdr:col>
      <xdr:colOff>63500</xdr:colOff>
      <xdr:row>36</xdr:row>
      <xdr:rowOff>90353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24377"/>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90353</xdr:rowOff>
    </xdr:from>
    <xdr:to>
      <xdr:col>19</xdr:col>
      <xdr:colOff>177800</xdr:colOff>
      <xdr:row>36</xdr:row>
      <xdr:rowOff>110820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62553"/>
          <a:ext cx="889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110820</xdr:rowOff>
    </xdr:from>
    <xdr:to>
      <xdr:col>15</xdr:col>
      <xdr:colOff>50800</xdr:colOff>
      <xdr:row>37</xdr:row>
      <xdr:rowOff>39588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3020"/>
          <a:ext cx="889000" cy="10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39588</xdr:rowOff>
    </xdr:from>
    <xdr:to>
      <xdr:col>10</xdr:col>
      <xdr:colOff>114300</xdr:colOff>
      <xdr:row>38</xdr:row>
      <xdr:rowOff>83038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83238"/>
          <a:ext cx="889000" cy="2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136982</xdr:rowOff>
    </xdr:from>
    <xdr:to>
      <xdr:col>6</xdr:col>
      <xdr:colOff>38100</xdr:colOff>
      <xdr:row>39</xdr:row>
      <xdr:rowOff>67132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65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58259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xdr:rowOff>
    </xdr:from>
    <xdr:to>
      <xdr:col>24</xdr:col>
      <xdr:colOff>114300</xdr:colOff>
      <xdr:row>36</xdr:row>
      <xdr:rowOff>102977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151254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39553</xdr:rowOff>
    </xdr:from>
    <xdr:to>
      <xdr:col>20</xdr:col>
      <xdr:colOff>38100</xdr:colOff>
      <xdr:row>36</xdr:row>
      <xdr:rowOff>141153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132280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60020</xdr:rowOff>
    </xdr:from>
    <xdr:to>
      <xdr:col>15</xdr:col>
      <xdr:colOff>101600</xdr:colOff>
      <xdr:row>36</xdr:row>
      <xdr:rowOff>161620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152747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160238</xdr:rowOff>
    </xdr:from>
    <xdr:to>
      <xdr:col>10</xdr:col>
      <xdr:colOff>165100</xdr:colOff>
      <xdr:row>37</xdr:row>
      <xdr:rowOff>90388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81515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2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32238</xdr:rowOff>
    </xdr:from>
    <xdr:to>
      <xdr:col>6</xdr:col>
      <xdr:colOff>38100</xdr:colOff>
      <xdr:row>38</xdr:row>
      <xdr:rowOff>133838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150365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2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102346</xdr:rowOff>
    </xdr:from>
    <xdr:to>
      <xdr:col>24</xdr:col>
      <xdr:colOff>63500</xdr:colOff>
      <xdr:row>57</xdr:row>
      <xdr:rowOff>150408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74996"/>
          <a:ext cx="838200" cy="4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102346</xdr:rowOff>
    </xdr:from>
    <xdr:to>
      <xdr:col>19</xdr:col>
      <xdr:colOff>177800</xdr:colOff>
      <xdr:row>58</xdr:row>
      <xdr:rowOff>17563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74996"/>
          <a:ext cx="889000" cy="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142068</xdr:rowOff>
    </xdr:from>
    <xdr:to>
      <xdr:col>15</xdr:col>
      <xdr:colOff>50800</xdr:colOff>
      <xdr:row>58</xdr:row>
      <xdr:rowOff>17563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14718"/>
          <a:ext cx="8890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142068</xdr:rowOff>
    </xdr:from>
    <xdr:to>
      <xdr:col>10</xdr:col>
      <xdr:colOff>114300</xdr:colOff>
      <xdr:row>58</xdr:row>
      <xdr:rowOff>11218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14718"/>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159784</xdr:rowOff>
    </xdr:from>
    <xdr:to>
      <xdr:col>6</xdr:col>
      <xdr:colOff>38100</xdr:colOff>
      <xdr:row>58</xdr:row>
      <xdr:rowOff>89934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81061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99608</xdr:rowOff>
    </xdr:from>
    <xdr:to>
      <xdr:col>24</xdr:col>
      <xdr:colOff>114300</xdr:colOff>
      <xdr:row>58</xdr:row>
      <xdr:rowOff>29758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78035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51546</xdr:rowOff>
    </xdr:from>
    <xdr:to>
      <xdr:col>20</xdr:col>
      <xdr:colOff>38100</xdr:colOff>
      <xdr:row>57</xdr:row>
      <xdr:rowOff>153146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144273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138213</xdr:rowOff>
    </xdr:from>
    <xdr:to>
      <xdr:col>15</xdr:col>
      <xdr:colOff>101600</xdr:colOff>
      <xdr:row>58</xdr:row>
      <xdr:rowOff>68363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59490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0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91268</xdr:rowOff>
    </xdr:from>
    <xdr:to>
      <xdr:col>10</xdr:col>
      <xdr:colOff>165100</xdr:colOff>
      <xdr:row>58</xdr:row>
      <xdr:rowOff>21418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131868</xdr:rowOff>
    </xdr:from>
    <xdr:to>
      <xdr:col>6</xdr:col>
      <xdr:colOff>38100</xdr:colOff>
      <xdr:row>58</xdr:row>
      <xdr:rowOff>62018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78545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6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65084</xdr:rowOff>
    </xdr:from>
    <xdr:to>
      <xdr:col>24</xdr:col>
      <xdr:colOff>63500</xdr:colOff>
      <xdr:row>78</xdr:row>
      <xdr:rowOff>77795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8184"/>
          <a:ext cx="8382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71258</xdr:rowOff>
    </xdr:from>
    <xdr:to>
      <xdr:col>19</xdr:col>
      <xdr:colOff>177800</xdr:colOff>
      <xdr:row>78</xdr:row>
      <xdr:rowOff>77795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44358"/>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71258</xdr:rowOff>
    </xdr:from>
    <xdr:to>
      <xdr:col>15</xdr:col>
      <xdr:colOff>50800</xdr:colOff>
      <xdr:row>78</xdr:row>
      <xdr:rowOff>88630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4358"/>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88630</xdr:rowOff>
    </xdr:from>
    <xdr:to>
      <xdr:col>10</xdr:col>
      <xdr:colOff>114300</xdr:colOff>
      <xdr:row>78</xdr:row>
      <xdr:rowOff>94734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1730"/>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6445</xdr:rowOff>
    </xdr:from>
    <xdr:to>
      <xdr:col>6</xdr:col>
      <xdr:colOff>38100</xdr:colOff>
      <xdr:row>78</xdr:row>
      <xdr:rowOff>108045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124572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14284</xdr:rowOff>
    </xdr:from>
    <xdr:to>
      <xdr:col>24</xdr:col>
      <xdr:colOff>114300</xdr:colOff>
      <xdr:row>78</xdr:row>
      <xdr:rowOff>115884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100661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26995</xdr:rowOff>
    </xdr:from>
    <xdr:to>
      <xdr:col>20</xdr:col>
      <xdr:colOff>38100</xdr:colOff>
      <xdr:row>78</xdr:row>
      <xdr:rowOff>128595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119722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20458</xdr:rowOff>
    </xdr:from>
    <xdr:to>
      <xdr:col>15</xdr:col>
      <xdr:colOff>101600</xdr:colOff>
      <xdr:row>78</xdr:row>
      <xdr:rowOff>122058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113185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37830</xdr:rowOff>
    </xdr:from>
    <xdr:to>
      <xdr:col>10</xdr:col>
      <xdr:colOff>165100</xdr:colOff>
      <xdr:row>78</xdr:row>
      <xdr:rowOff>139430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130557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43934</xdr:rowOff>
    </xdr:from>
    <xdr:to>
      <xdr:col>6</xdr:col>
      <xdr:colOff>38100</xdr:colOff>
      <xdr:row>78</xdr:row>
      <xdr:rowOff>145534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136661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70194</xdr:rowOff>
    </xdr:from>
    <xdr:to>
      <xdr:col>24</xdr:col>
      <xdr:colOff>63500</xdr:colOff>
      <xdr:row>97</xdr:row>
      <xdr:rowOff>102155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00844"/>
          <a:ext cx="8382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165750</xdr:rowOff>
    </xdr:from>
    <xdr:to>
      <xdr:col>19</xdr:col>
      <xdr:colOff>177800</xdr:colOff>
      <xdr:row>97</xdr:row>
      <xdr:rowOff>102155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24950"/>
          <a:ext cx="889000" cy="10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165750</xdr:rowOff>
    </xdr:from>
    <xdr:to>
      <xdr:col>15</xdr:col>
      <xdr:colOff>50800</xdr:colOff>
      <xdr:row>98</xdr:row>
      <xdr:rowOff>63097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24950"/>
          <a:ext cx="889000" cy="2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32367</xdr:rowOff>
    </xdr:from>
    <xdr:to>
      <xdr:col>10</xdr:col>
      <xdr:colOff>114300</xdr:colOff>
      <xdr:row>98</xdr:row>
      <xdr:rowOff>63097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34467"/>
          <a:ext cx="889000" cy="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19394</xdr:rowOff>
    </xdr:from>
    <xdr:to>
      <xdr:col>24</xdr:col>
      <xdr:colOff>114300</xdr:colOff>
      <xdr:row>97</xdr:row>
      <xdr:rowOff>120994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169271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2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51355</xdr:rowOff>
    </xdr:from>
    <xdr:to>
      <xdr:col>20</xdr:col>
      <xdr:colOff>38100</xdr:colOff>
      <xdr:row>97</xdr:row>
      <xdr:rowOff>152955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144082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114950</xdr:rowOff>
    </xdr:from>
    <xdr:to>
      <xdr:col>15</xdr:col>
      <xdr:colOff>101600</xdr:colOff>
      <xdr:row>97</xdr:row>
      <xdr:rowOff>45100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6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12297</xdr:rowOff>
    </xdr:from>
    <xdr:to>
      <xdr:col>10</xdr:col>
      <xdr:colOff>165100</xdr:colOff>
      <xdr:row>98</xdr:row>
      <xdr:rowOff>113897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105024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153017</xdr:rowOff>
    </xdr:from>
    <xdr:to>
      <xdr:col>6</xdr:col>
      <xdr:colOff>38100</xdr:colOff>
      <xdr:row>98</xdr:row>
      <xdr:rowOff>83167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74294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59708</xdr:rowOff>
    </xdr:from>
    <xdr:to>
      <xdr:col>55</xdr:col>
      <xdr:colOff>0</xdr:colOff>
      <xdr:row>37</xdr:row>
      <xdr:rowOff>74243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403358"/>
          <a:ext cx="8382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39628</xdr:rowOff>
    </xdr:from>
    <xdr:to>
      <xdr:col>50</xdr:col>
      <xdr:colOff>114300</xdr:colOff>
      <xdr:row>37</xdr:row>
      <xdr:rowOff>59708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383278"/>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76844</xdr:rowOff>
    </xdr:from>
    <xdr:to>
      <xdr:col>45</xdr:col>
      <xdr:colOff>177800</xdr:colOff>
      <xdr:row>37</xdr:row>
      <xdr:rowOff>39628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06144"/>
          <a:ext cx="889000" cy="47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76844</xdr:rowOff>
    </xdr:from>
    <xdr:to>
      <xdr:col>41</xdr:col>
      <xdr:colOff>50800</xdr:colOff>
      <xdr:row>37</xdr:row>
      <xdr:rowOff>65748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06144"/>
          <a:ext cx="889000" cy="50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52210</xdr:rowOff>
    </xdr:from>
    <xdr:to>
      <xdr:col>36</xdr:col>
      <xdr:colOff>165100</xdr:colOff>
      <xdr:row>37</xdr:row>
      <xdr:rowOff>153810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144937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23443</xdr:rowOff>
    </xdr:from>
    <xdr:to>
      <xdr:col>55</xdr:col>
      <xdr:colOff>50800</xdr:colOff>
      <xdr:row>37</xdr:row>
      <xdr:rowOff>125043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109820</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8908</xdr:rowOff>
    </xdr:from>
    <xdr:to>
      <xdr:col>50</xdr:col>
      <xdr:colOff>165100</xdr:colOff>
      <xdr:row>37</xdr:row>
      <xdr:rowOff>110508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101635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4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160278</xdr:rowOff>
    </xdr:from>
    <xdr:to>
      <xdr:col>46</xdr:col>
      <xdr:colOff>38100</xdr:colOff>
      <xdr:row>37</xdr:row>
      <xdr:rowOff>90428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81555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26044</xdr:rowOff>
    </xdr:from>
    <xdr:to>
      <xdr:col>41</xdr:col>
      <xdr:colOff>101600</xdr:colOff>
      <xdr:row>34</xdr:row>
      <xdr:rowOff>127644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118771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4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14948</xdr:rowOff>
    </xdr:from>
    <xdr:to>
      <xdr:col>36</xdr:col>
      <xdr:colOff>165100</xdr:colOff>
      <xdr:row>37</xdr:row>
      <xdr:rowOff>116548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133075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125496</xdr:rowOff>
    </xdr:from>
    <xdr:to>
      <xdr:col>55</xdr:col>
      <xdr:colOff>0</xdr:colOff>
      <xdr:row>57</xdr:row>
      <xdr:rowOff>152243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98146"/>
          <a:ext cx="8382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86581</xdr:rowOff>
    </xdr:from>
    <xdr:to>
      <xdr:col>50</xdr:col>
      <xdr:colOff>114300</xdr:colOff>
      <xdr:row>57</xdr:row>
      <xdr:rowOff>152243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59231"/>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115591</xdr:rowOff>
    </xdr:from>
    <xdr:to>
      <xdr:col>45</xdr:col>
      <xdr:colOff>177800</xdr:colOff>
      <xdr:row>57</xdr:row>
      <xdr:rowOff>86581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16791"/>
          <a:ext cx="889000" cy="14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143609</xdr:rowOff>
    </xdr:from>
    <xdr:to>
      <xdr:col>41</xdr:col>
      <xdr:colOff>50800</xdr:colOff>
      <xdr:row>56</xdr:row>
      <xdr:rowOff>115591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573359"/>
          <a:ext cx="889000" cy="14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74696</xdr:rowOff>
    </xdr:from>
    <xdr:to>
      <xdr:col>55</xdr:col>
      <xdr:colOff>50800</xdr:colOff>
      <xdr:row>58</xdr:row>
      <xdr:rowOff>4846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53123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101443</xdr:rowOff>
    </xdr:from>
    <xdr:to>
      <xdr:col>50</xdr:col>
      <xdr:colOff>165100</xdr:colOff>
      <xdr:row>58</xdr:row>
      <xdr:rowOff>31593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22720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6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35781</xdr:rowOff>
    </xdr:from>
    <xdr:to>
      <xdr:col>46</xdr:col>
      <xdr:colOff>38100</xdr:colOff>
      <xdr:row>57</xdr:row>
      <xdr:rowOff>137381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128508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64791</xdr:rowOff>
    </xdr:from>
    <xdr:to>
      <xdr:col>41</xdr:col>
      <xdr:colOff>101600</xdr:colOff>
      <xdr:row>56</xdr:row>
      <xdr:rowOff>166391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6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157518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5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92809</xdr:rowOff>
    </xdr:from>
    <xdr:to>
      <xdr:col>36</xdr:col>
      <xdr:colOff>165100</xdr:colOff>
      <xdr:row>56</xdr:row>
      <xdr:rowOff>22959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39486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38240</xdr:rowOff>
    </xdr:from>
    <xdr:to>
      <xdr:col>55</xdr:col>
      <xdr:colOff>0</xdr:colOff>
      <xdr:row>79</xdr:row>
      <xdr:rowOff>39021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82790"/>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10331</xdr:rowOff>
    </xdr:from>
    <xdr:to>
      <xdr:col>50</xdr:col>
      <xdr:colOff>114300</xdr:colOff>
      <xdr:row>79</xdr:row>
      <xdr:rowOff>39021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54881"/>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26239</xdr:rowOff>
    </xdr:from>
    <xdr:to>
      <xdr:col>45</xdr:col>
      <xdr:colOff>177800</xdr:colOff>
      <xdr:row>79</xdr:row>
      <xdr:rowOff>10331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99339"/>
          <a:ext cx="889000" cy="1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67938</xdr:rowOff>
    </xdr:from>
    <xdr:to>
      <xdr:col>41</xdr:col>
      <xdr:colOff>50800</xdr:colOff>
      <xdr:row>78</xdr:row>
      <xdr:rowOff>26239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26688"/>
          <a:ext cx="889000" cy="47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158890</xdr:rowOff>
    </xdr:from>
    <xdr:to>
      <xdr:col>55</xdr:col>
      <xdr:colOff>50800</xdr:colOff>
      <xdr:row>79</xdr:row>
      <xdr:rowOff>89040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73817</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159671</xdr:rowOff>
    </xdr:from>
    <xdr:to>
      <xdr:col>50</xdr:col>
      <xdr:colOff>165100</xdr:colOff>
      <xdr:row>79</xdr:row>
      <xdr:rowOff>89821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80948</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25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130981</xdr:rowOff>
    </xdr:from>
    <xdr:to>
      <xdr:col>46</xdr:col>
      <xdr:colOff>38100</xdr:colOff>
      <xdr:row>79</xdr:row>
      <xdr:rowOff>61131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52258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9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146889</xdr:rowOff>
    </xdr:from>
    <xdr:to>
      <xdr:col>41</xdr:col>
      <xdr:colOff>101600</xdr:colOff>
      <xdr:row>78</xdr:row>
      <xdr:rowOff>77039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68166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4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17138</xdr:rowOff>
    </xdr:from>
    <xdr:to>
      <xdr:col>36</xdr:col>
      <xdr:colOff>165100</xdr:colOff>
      <xdr:row>75</xdr:row>
      <xdr:rowOff>118738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135265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79665</xdr:rowOff>
    </xdr:from>
    <xdr:to>
      <xdr:col>55</xdr:col>
      <xdr:colOff>0</xdr:colOff>
      <xdr:row>97</xdr:row>
      <xdr:rowOff>130849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10315"/>
          <a:ext cx="838200" cy="5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42872</xdr:rowOff>
    </xdr:from>
    <xdr:to>
      <xdr:col>50</xdr:col>
      <xdr:colOff>114300</xdr:colOff>
      <xdr:row>97</xdr:row>
      <xdr:rowOff>130849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73522"/>
          <a:ext cx="889000" cy="8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107925</xdr:rowOff>
    </xdr:from>
    <xdr:to>
      <xdr:col>45</xdr:col>
      <xdr:colOff>177800</xdr:colOff>
      <xdr:row>97</xdr:row>
      <xdr:rowOff>42872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67125"/>
          <a:ext cx="8890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107925</xdr:rowOff>
    </xdr:from>
    <xdr:to>
      <xdr:col>41</xdr:col>
      <xdr:colOff>50800</xdr:colOff>
      <xdr:row>97</xdr:row>
      <xdr:rowOff>34979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67125"/>
          <a:ext cx="889000" cy="9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28865</xdr:rowOff>
    </xdr:from>
    <xdr:to>
      <xdr:col>55</xdr:col>
      <xdr:colOff>50800</xdr:colOff>
      <xdr:row>97</xdr:row>
      <xdr:rowOff>130465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7292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80049</xdr:rowOff>
    </xdr:from>
    <xdr:to>
      <xdr:col>50</xdr:col>
      <xdr:colOff>165100</xdr:colOff>
      <xdr:row>98</xdr:row>
      <xdr:rowOff>10199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163522</xdr:rowOff>
    </xdr:from>
    <xdr:to>
      <xdr:col>46</xdr:col>
      <xdr:colOff>38100</xdr:colOff>
      <xdr:row>97</xdr:row>
      <xdr:rowOff>93672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84799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57125</xdr:rowOff>
    </xdr:from>
    <xdr:to>
      <xdr:col>41</xdr:col>
      <xdr:colOff>101600</xdr:colOff>
      <xdr:row>96</xdr:row>
      <xdr:rowOff>158725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149852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0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155629</xdr:rowOff>
    </xdr:from>
    <xdr:to>
      <xdr:col>36</xdr:col>
      <xdr:colOff>165100</xdr:colOff>
      <xdr:row>97</xdr:row>
      <xdr:rowOff>85779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102306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9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53082</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9632"/>
          <a:ext cx="8382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43002</xdr:rowOff>
    </xdr:from>
    <xdr:to>
      <xdr:col>81</xdr:col>
      <xdr:colOff>50800</xdr:colOff>
      <xdr:row>39</xdr:row>
      <xdr:rowOff>53082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9552"/>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43002</xdr:rowOff>
    </xdr:from>
    <xdr:to>
      <xdr:col>76</xdr:col>
      <xdr:colOff>114300</xdr:colOff>
      <xdr:row>39</xdr:row>
      <xdr:rowOff>93860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9552"/>
          <a:ext cx="889000" cy="5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82136</xdr:rowOff>
    </xdr:from>
    <xdr:to>
      <xdr:col>71</xdr:col>
      <xdr:colOff>177800</xdr:colOff>
      <xdr:row>39</xdr:row>
      <xdr:rowOff>93860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68686"/>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26035</xdr:rowOff>
    </xdr:from>
    <xdr:to>
      <xdr:col>67</xdr:col>
      <xdr:colOff>101600</xdr:colOff>
      <xdr:row>39</xdr:row>
      <xdr:rowOff>127635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144162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2282</xdr:rowOff>
    </xdr:from>
    <xdr:to>
      <xdr:col>81</xdr:col>
      <xdr:colOff>101600</xdr:colOff>
      <xdr:row>39</xdr:row>
      <xdr:rowOff>103882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95009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8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163652</xdr:rowOff>
    </xdr:from>
    <xdr:to>
      <xdr:col>76</xdr:col>
      <xdr:colOff>165100</xdr:colOff>
      <xdr:row>39</xdr:row>
      <xdr:rowOff>93802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110329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5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43060</xdr:rowOff>
    </xdr:from>
    <xdr:to>
      <xdr:col>72</xdr:col>
      <xdr:colOff>38100</xdr:colOff>
      <xdr:row>39</xdr:row>
      <xdr:rowOff>144660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135787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2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31336</xdr:rowOff>
    </xdr:from>
    <xdr:to>
      <xdr:col>67</xdr:col>
      <xdr:colOff>101600</xdr:colOff>
      <xdr:row>39</xdr:row>
      <xdr:rowOff>132936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124063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81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7730</xdr:rowOff>
    </xdr:from>
    <xdr:to>
      <xdr:col>85</xdr:col>
      <xdr:colOff>127000</xdr:colOff>
      <xdr:row>77</xdr:row>
      <xdr:rowOff>25713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09380"/>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25713</xdr:rowOff>
    </xdr:from>
    <xdr:to>
      <xdr:col>81</xdr:col>
      <xdr:colOff>50800</xdr:colOff>
      <xdr:row>77</xdr:row>
      <xdr:rowOff>63424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27363"/>
          <a:ext cx="889000" cy="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63424</xdr:rowOff>
    </xdr:from>
    <xdr:to>
      <xdr:col>76</xdr:col>
      <xdr:colOff>114300</xdr:colOff>
      <xdr:row>77</xdr:row>
      <xdr:rowOff>66456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65074"/>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66456</xdr:rowOff>
    </xdr:from>
    <xdr:to>
      <xdr:col>71</xdr:col>
      <xdr:colOff>177800</xdr:colOff>
      <xdr:row>77</xdr:row>
      <xdr:rowOff>67455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68106"/>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95225</xdr:rowOff>
    </xdr:from>
    <xdr:to>
      <xdr:col>67</xdr:col>
      <xdr:colOff>101600</xdr:colOff>
      <xdr:row>78</xdr:row>
      <xdr:rowOff>25375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128380</xdr:rowOff>
    </xdr:from>
    <xdr:to>
      <xdr:col>85</xdr:col>
      <xdr:colOff>177800</xdr:colOff>
      <xdr:row>77</xdr:row>
      <xdr:rowOff>58530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106807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3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146363</xdr:rowOff>
    </xdr:from>
    <xdr:to>
      <xdr:col>81</xdr:col>
      <xdr:colOff>101600</xdr:colOff>
      <xdr:row>77</xdr:row>
      <xdr:rowOff>76513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67640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12624</xdr:rowOff>
    </xdr:from>
    <xdr:to>
      <xdr:col>76</xdr:col>
      <xdr:colOff>165100</xdr:colOff>
      <xdr:row>77</xdr:row>
      <xdr:rowOff>114224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105351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15656</xdr:rowOff>
    </xdr:from>
    <xdr:to>
      <xdr:col>72</xdr:col>
      <xdr:colOff>38100</xdr:colOff>
      <xdr:row>77</xdr:row>
      <xdr:rowOff>117256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108383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1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16655</xdr:rowOff>
    </xdr:from>
    <xdr:to>
      <xdr:col>67</xdr:col>
      <xdr:colOff>101600</xdr:colOff>
      <xdr:row>77</xdr:row>
      <xdr:rowOff>118255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134782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90917</xdr:rowOff>
    </xdr:from>
    <xdr:to>
      <xdr:col>85</xdr:col>
      <xdr:colOff>127000</xdr:colOff>
      <xdr:row>98</xdr:row>
      <xdr:rowOff>105941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93017"/>
          <a:ext cx="8382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159793</xdr:rowOff>
    </xdr:from>
    <xdr:to>
      <xdr:col>81</xdr:col>
      <xdr:colOff>50800</xdr:colOff>
      <xdr:row>98</xdr:row>
      <xdr:rowOff>90917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90443"/>
          <a:ext cx="889000" cy="10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159793</xdr:rowOff>
    </xdr:from>
    <xdr:to>
      <xdr:col>76</xdr:col>
      <xdr:colOff>114300</xdr:colOff>
      <xdr:row>98</xdr:row>
      <xdr:rowOff>96380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90443"/>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96380</xdr:rowOff>
    </xdr:from>
    <xdr:to>
      <xdr:col>71</xdr:col>
      <xdr:colOff>177800</xdr:colOff>
      <xdr:row>98</xdr:row>
      <xdr:rowOff>134913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98480"/>
          <a:ext cx="889000" cy="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55141</xdr:rowOff>
    </xdr:from>
    <xdr:to>
      <xdr:col>85</xdr:col>
      <xdr:colOff>177800</xdr:colOff>
      <xdr:row>98</xdr:row>
      <xdr:rowOff>156741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141518</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40117</xdr:rowOff>
    </xdr:from>
    <xdr:to>
      <xdr:col>81</xdr:col>
      <xdr:colOff>101600</xdr:colOff>
      <xdr:row>98</xdr:row>
      <xdr:rowOff>141717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132844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108993</xdr:rowOff>
    </xdr:from>
    <xdr:to>
      <xdr:col>76</xdr:col>
      <xdr:colOff>165100</xdr:colOff>
      <xdr:row>98</xdr:row>
      <xdr:rowOff>39143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30270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45580</xdr:rowOff>
    </xdr:from>
    <xdr:to>
      <xdr:col>72</xdr:col>
      <xdr:colOff>38100</xdr:colOff>
      <xdr:row>98</xdr:row>
      <xdr:rowOff>147180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138307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84113</xdr:rowOff>
    </xdr:from>
    <xdr:to>
      <xdr:col>67</xdr:col>
      <xdr:colOff>101600</xdr:colOff>
      <xdr:row>99</xdr:row>
      <xdr:rowOff>14263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5390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7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54267</xdr:rowOff>
    </xdr:from>
    <xdr:to>
      <xdr:col>98</xdr:col>
      <xdr:colOff>38100</xdr:colOff>
      <xdr:row>38</xdr:row>
      <xdr:rowOff>155867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29743</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9116593"/>
          <a:ext cx="1269" cy="96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147870</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8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29743</xdr:rowOff>
    </xdr:from>
    <xdr:to>
      <xdr:col>116</xdr:col>
      <xdr:colOff>152400</xdr:colOff>
      <xdr:row>53</xdr:row>
      <xdr:rowOff>29743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11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29743</xdr:rowOff>
    </xdr:from>
    <xdr:to>
      <xdr:col>116</xdr:col>
      <xdr:colOff>63500</xdr:colOff>
      <xdr:row>53</xdr:row>
      <xdr:rowOff>44008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116593"/>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160321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93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10444</xdr:rowOff>
    </xdr:from>
    <xdr:to>
      <xdr:col>116</xdr:col>
      <xdr:colOff>114300</xdr:colOff>
      <xdr:row>58</xdr:row>
      <xdr:rowOff>112044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5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44008</xdr:rowOff>
    </xdr:from>
    <xdr:to>
      <xdr:col>111</xdr:col>
      <xdr:colOff>177800</xdr:colOff>
      <xdr:row>53</xdr:row>
      <xdr:rowOff>79166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130858"/>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10627</xdr:rowOff>
    </xdr:from>
    <xdr:to>
      <xdr:col>112</xdr:col>
      <xdr:colOff>38100</xdr:colOff>
      <xdr:row>58</xdr:row>
      <xdr:rowOff>112227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103354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79166</xdr:rowOff>
    </xdr:from>
    <xdr:to>
      <xdr:col>107</xdr:col>
      <xdr:colOff>50800</xdr:colOff>
      <xdr:row>53</xdr:row>
      <xdr:rowOff>89911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166016"/>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66132</xdr:rowOff>
    </xdr:from>
    <xdr:to>
      <xdr:col>107</xdr:col>
      <xdr:colOff>101600</xdr:colOff>
      <xdr:row>57</xdr:row>
      <xdr:rowOff>167732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158859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9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158811</xdr:rowOff>
    </xdr:from>
    <xdr:to>
      <xdr:col>102</xdr:col>
      <xdr:colOff>114300</xdr:colOff>
      <xdr:row>53</xdr:row>
      <xdr:rowOff>89911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8902761"/>
          <a:ext cx="889000" cy="27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96627</xdr:rowOff>
    </xdr:from>
    <xdr:to>
      <xdr:col>102</xdr:col>
      <xdr:colOff>165100</xdr:colOff>
      <xdr:row>58</xdr:row>
      <xdr:rowOff>26777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6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17904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96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27407</xdr:rowOff>
    </xdr:from>
    <xdr:to>
      <xdr:col>98</xdr:col>
      <xdr:colOff>38100</xdr:colOff>
      <xdr:row>58</xdr:row>
      <xdr:rowOff>129007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120134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6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150393</xdr:rowOff>
    </xdr:from>
    <xdr:to>
      <xdr:col>116</xdr:col>
      <xdr:colOff>114300</xdr:colOff>
      <xdr:row>53</xdr:row>
      <xdr:rowOff>80543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0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103420</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0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164658</xdr:rowOff>
    </xdr:from>
    <xdr:to>
      <xdr:col>112</xdr:col>
      <xdr:colOff>38100</xdr:colOff>
      <xdr:row>53</xdr:row>
      <xdr:rowOff>94808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08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111335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88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28366</xdr:rowOff>
    </xdr:from>
    <xdr:to>
      <xdr:col>107</xdr:col>
      <xdr:colOff>101600</xdr:colOff>
      <xdr:row>53</xdr:row>
      <xdr:rowOff>129966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1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146493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88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39111</xdr:rowOff>
    </xdr:from>
    <xdr:to>
      <xdr:col>102</xdr:col>
      <xdr:colOff>165100</xdr:colOff>
      <xdr:row>53</xdr:row>
      <xdr:rowOff>140711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1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157238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89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108011</xdr:rowOff>
    </xdr:from>
    <xdr:to>
      <xdr:col>98</xdr:col>
      <xdr:colOff>38100</xdr:colOff>
      <xdr:row>52</xdr:row>
      <xdr:rowOff>38161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88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54688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86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130373</xdr:rowOff>
    </xdr:from>
    <xdr:to>
      <xdr:col>116</xdr:col>
      <xdr:colOff>63500</xdr:colOff>
      <xdr:row>77</xdr:row>
      <xdr:rowOff>161516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332023"/>
          <a:ext cx="838200" cy="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161516</xdr:rowOff>
    </xdr:from>
    <xdr:to>
      <xdr:col>111</xdr:col>
      <xdr:colOff>177800</xdr:colOff>
      <xdr:row>77</xdr:row>
      <xdr:rowOff>168314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363166"/>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168314</xdr:rowOff>
    </xdr:from>
    <xdr:to>
      <xdr:col>107</xdr:col>
      <xdr:colOff>50800</xdr:colOff>
      <xdr:row>77</xdr:row>
      <xdr:rowOff>170855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369964"/>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170855</xdr:rowOff>
    </xdr:from>
    <xdr:to>
      <xdr:col>102</xdr:col>
      <xdr:colOff>114300</xdr:colOff>
      <xdr:row>78</xdr:row>
      <xdr:rowOff>2082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372505"/>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136475</xdr:rowOff>
    </xdr:from>
    <xdr:to>
      <xdr:col>98</xdr:col>
      <xdr:colOff>38100</xdr:colOff>
      <xdr:row>78</xdr:row>
      <xdr:rowOff>66625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33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57752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4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79573</xdr:rowOff>
    </xdr:from>
    <xdr:to>
      <xdr:col>116</xdr:col>
      <xdr:colOff>114300</xdr:colOff>
      <xdr:row>78</xdr:row>
      <xdr:rowOff>9723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12110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110716</xdr:rowOff>
    </xdr:from>
    <xdr:to>
      <xdr:col>112</xdr:col>
      <xdr:colOff>38100</xdr:colOff>
      <xdr:row>78</xdr:row>
      <xdr:rowOff>40866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31993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40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117514</xdr:rowOff>
    </xdr:from>
    <xdr:to>
      <xdr:col>107</xdr:col>
      <xdr:colOff>101600</xdr:colOff>
      <xdr:row>78</xdr:row>
      <xdr:rowOff>47664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38791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120055</xdr:rowOff>
    </xdr:from>
    <xdr:to>
      <xdr:col>102</xdr:col>
      <xdr:colOff>165100</xdr:colOff>
      <xdr:row>78</xdr:row>
      <xdr:rowOff>50205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41332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41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122732</xdr:rowOff>
    </xdr:from>
    <xdr:to>
      <xdr:col>98</xdr:col>
      <xdr:colOff>38100</xdr:colOff>
      <xdr:row>78</xdr:row>
      <xdr:rowOff>52882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69409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他団体との差が大きく見られる項目については、以下の要因によるものと考えられる。物件費については、効率的な行財政運営を図りながら抑制に励んでいるところではあるが、類似団体の中で当町は比較的人口が多い方であることから、住民一人当たりのコストが抑えられていると思われる。</a:t>
          </a:r>
          <a:r>
            <a:rPr lang="ja-JP" altLang="ja-JP" sz="1100" b="0" i="0" baseline="0">
              <a:solidFill>
                <a:schemeClr val="dk1"/>
              </a:solidFill>
              <a:effectLst/>
              <a:latin typeface="+mn-lt"/>
              <a:ea typeface="+mn-ea"/>
              <a:cs typeface="+mn-cs"/>
            </a:rPr>
            <a:t>貸付金については、勤労者の生活安定や中小企業等の円滑な資金調達のための各種融資制度を充実させているためだと思われる。扶助費については、他団体に比べ低い数値で推移をしているものの、当町の高齢化率は他市町村に比べても高く、社会福祉にかかる決算額が増額傾向にあるため、将来の扶助費増加が懸念さ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年度の推移で特徴的なところとしては、積立金は</a:t>
          </a:r>
          <a:r>
            <a:rPr lang="ja-JP" altLang="en-US" sz="1100">
              <a:solidFill>
                <a:schemeClr val="dk1"/>
              </a:solidFill>
              <a:effectLst/>
              <a:latin typeface="+mn-lt"/>
              <a:ea typeface="+mn-ea"/>
              <a:cs typeface="+mn-cs"/>
            </a:rPr>
            <a:t>決算余剰金が多く見込まれなかったことから</a:t>
          </a:r>
          <a:r>
            <a:rPr lang="ja-JP" altLang="ja-JP" sz="1100">
              <a:solidFill>
                <a:schemeClr val="dk1"/>
              </a:solidFill>
              <a:effectLst/>
              <a:latin typeface="+mn-lt"/>
              <a:ea typeface="+mn-ea"/>
              <a:cs typeface="+mn-cs"/>
            </a:rPr>
            <a:t>、４年度</a:t>
          </a:r>
          <a:r>
            <a:rPr lang="ja-JP" altLang="en-US" sz="1100">
              <a:solidFill>
                <a:schemeClr val="dk1"/>
              </a:solidFill>
              <a:effectLst/>
              <a:latin typeface="+mn-lt"/>
              <a:ea typeface="+mn-ea"/>
              <a:cs typeface="+mn-cs"/>
            </a:rPr>
            <a:t>から減少した。</a:t>
          </a:r>
          <a:r>
            <a:rPr lang="ja-JP" altLang="ja-JP" sz="110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普通建設事業費については、</a:t>
          </a:r>
          <a:r>
            <a:rPr lang="ja-JP" altLang="en-US" sz="1100" b="0" i="0" baseline="0">
              <a:solidFill>
                <a:schemeClr val="dk1"/>
              </a:solidFill>
              <a:effectLst/>
              <a:latin typeface="+mn-lt"/>
              <a:ea typeface="+mn-ea"/>
              <a:cs typeface="+mn-cs"/>
            </a:rPr>
            <a:t>総合文化センターの改修や高木橋の架け替えがあり増加となったが、５年度以降同事業が本格的に実施されることから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さらなる</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が見込まれる</a:t>
          </a:r>
          <a:r>
            <a:rPr lang="ja-JP" altLang="ja-JP" sz="1100" b="0" i="0" baseline="0">
              <a:solidFill>
                <a:schemeClr val="dk1"/>
              </a:solidFill>
              <a:effectLst/>
              <a:latin typeface="+mn-lt"/>
              <a:ea typeface="+mn-ea"/>
              <a:cs typeface="+mn-cs"/>
            </a:rPr>
            <a:t>。基金等の財源を確保しつつ、適切に対応していきたい。公</a:t>
          </a:r>
          <a:r>
            <a:rPr kumimoji="1" lang="ja-JP" altLang="ja-JP" sz="1100" b="0">
              <a:solidFill>
                <a:schemeClr val="dk1"/>
              </a:solidFill>
              <a:effectLst/>
              <a:latin typeface="+mn-lt"/>
              <a:ea typeface="+mn-ea"/>
              <a:cs typeface="+mn-cs"/>
            </a:rPr>
            <a:t>債費については、今まで実施してきた大型建設事業の地方債の償還が本格的に始まってきていることから増加傾向となっており、今後しばらくはこの傾向が続くと見込まれる。</a:t>
          </a:r>
          <a:endParaRPr lang="ja-JP" altLang="ja-JP" sz="1400">
            <a:effectLst/>
          </a:endParaRPr>
        </a:p>
        <a:p>
          <a:pPr rtl="0" eaLnBrk="1" fontAlgn="auto" latinLnBrk="0" hangingPunct="1"/>
          <a:r>
            <a:rPr kumimoji="1" lang="ja-JP" altLang="ja-JP" sz="1100" b="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人口減少が進んでいることから、令和２年度から類型が</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－２に移行することになった。そのため、他の類団と比較し人口が多いことから、比較的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人当たりのコストが抑えられていると思われる。新たな類団の状況の把握に努めるとともに、身の丈に合った財政運営を行っていく。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18,497
66.87
8,513,637
8,196,242
314,495
5,292,452
9,097,766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80264</xdr:rowOff>
    </xdr:from>
    <xdr:to>
      <xdr:col>24</xdr:col>
      <xdr:colOff>63500</xdr:colOff>
      <xdr:row>37</xdr:row>
      <xdr:rowOff>104724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23914"/>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104724</xdr:rowOff>
    </xdr:from>
    <xdr:to>
      <xdr:col>19</xdr:col>
      <xdr:colOff>177800</xdr:colOff>
      <xdr:row>37</xdr:row>
      <xdr:rowOff>109068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4837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108610</xdr:rowOff>
    </xdr:from>
    <xdr:to>
      <xdr:col>15</xdr:col>
      <xdr:colOff>50800</xdr:colOff>
      <xdr:row>37</xdr:row>
      <xdr:rowOff>109068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5226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108610</xdr:rowOff>
    </xdr:from>
    <xdr:to>
      <xdr:col>10</xdr:col>
      <xdr:colOff>114300</xdr:colOff>
      <xdr:row>37</xdr:row>
      <xdr:rowOff>133985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52260"/>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132334</xdr:rowOff>
    </xdr:from>
    <xdr:to>
      <xdr:col>6</xdr:col>
      <xdr:colOff>38100</xdr:colOff>
      <xdr:row>39</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7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29464</xdr:rowOff>
    </xdr:from>
    <xdr:to>
      <xdr:col>24</xdr:col>
      <xdr:colOff>114300</xdr:colOff>
      <xdr:row>37</xdr:row>
      <xdr:rowOff>131064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53924</xdr:rowOff>
    </xdr:from>
    <xdr:to>
      <xdr:col>20</xdr:col>
      <xdr:colOff>38100</xdr:colOff>
      <xdr:row>37</xdr:row>
      <xdr:rowOff>155524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146651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58268</xdr:rowOff>
    </xdr:from>
    <xdr:to>
      <xdr:col>15</xdr:col>
      <xdr:colOff>101600</xdr:colOff>
      <xdr:row>37</xdr:row>
      <xdr:rowOff>159868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150995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9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57810</xdr:rowOff>
    </xdr:from>
    <xdr:to>
      <xdr:col>10</xdr:col>
      <xdr:colOff>165100</xdr:colOff>
      <xdr:row>37</xdr:row>
      <xdr:rowOff>159410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150537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83185</xdr:rowOff>
    </xdr:from>
    <xdr:to>
      <xdr:col>6</xdr:col>
      <xdr:colOff>38100</xdr:colOff>
      <xdr:row>38</xdr:row>
      <xdr:rowOff>13335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29862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85084</xdr:rowOff>
    </xdr:from>
    <xdr:to>
      <xdr:col>24</xdr:col>
      <xdr:colOff>63500</xdr:colOff>
      <xdr:row>58</xdr:row>
      <xdr:rowOff>86704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29184"/>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52757</xdr:rowOff>
    </xdr:from>
    <xdr:to>
      <xdr:col>19</xdr:col>
      <xdr:colOff>177800</xdr:colOff>
      <xdr:row>58</xdr:row>
      <xdr:rowOff>85084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6857"/>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105234</xdr:rowOff>
    </xdr:from>
    <xdr:to>
      <xdr:col>15</xdr:col>
      <xdr:colOff>50800</xdr:colOff>
      <xdr:row>58</xdr:row>
      <xdr:rowOff>52757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06434"/>
          <a:ext cx="889000" cy="29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105234</xdr:rowOff>
    </xdr:from>
    <xdr:to>
      <xdr:col>10</xdr:col>
      <xdr:colOff>114300</xdr:colOff>
      <xdr:row>58</xdr:row>
      <xdr:rowOff>117875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6434"/>
          <a:ext cx="889000" cy="35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35904</xdr:rowOff>
    </xdr:from>
    <xdr:to>
      <xdr:col>24</xdr:col>
      <xdr:colOff>114300</xdr:colOff>
      <xdr:row>58</xdr:row>
      <xdr:rowOff>137504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122281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34284</xdr:rowOff>
    </xdr:from>
    <xdr:to>
      <xdr:col>20</xdr:col>
      <xdr:colOff>38100</xdr:colOff>
      <xdr:row>58</xdr:row>
      <xdr:rowOff>135884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127011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1957</xdr:rowOff>
    </xdr:from>
    <xdr:to>
      <xdr:col>15</xdr:col>
      <xdr:colOff>101600</xdr:colOff>
      <xdr:row>58</xdr:row>
      <xdr:rowOff>103557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94684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54434</xdr:rowOff>
    </xdr:from>
    <xdr:to>
      <xdr:col>10</xdr:col>
      <xdr:colOff>165100</xdr:colOff>
      <xdr:row>56</xdr:row>
      <xdr:rowOff>156034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147161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4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67075</xdr:rowOff>
    </xdr:from>
    <xdr:to>
      <xdr:col>6</xdr:col>
      <xdr:colOff>38100</xdr:colOff>
      <xdr:row>58</xdr:row>
      <xdr:rowOff>168675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159802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120934</xdr:rowOff>
    </xdr:from>
    <xdr:to>
      <xdr:col>24</xdr:col>
      <xdr:colOff>63500</xdr:colOff>
      <xdr:row>78</xdr:row>
      <xdr:rowOff>58493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22584"/>
          <a:ext cx="838200" cy="10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140821</xdr:rowOff>
    </xdr:from>
    <xdr:to>
      <xdr:col>19</xdr:col>
      <xdr:colOff>177800</xdr:colOff>
      <xdr:row>78</xdr:row>
      <xdr:rowOff>58493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42471"/>
          <a:ext cx="889000" cy="8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140821</xdr:rowOff>
    </xdr:from>
    <xdr:to>
      <xdr:col>15</xdr:col>
      <xdr:colOff>50800</xdr:colOff>
      <xdr:row>79</xdr:row>
      <xdr:rowOff>68856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2471"/>
          <a:ext cx="889000" cy="27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68856</xdr:rowOff>
    </xdr:from>
    <xdr:to>
      <xdr:col>10</xdr:col>
      <xdr:colOff>114300</xdr:colOff>
      <xdr:row>79</xdr:row>
      <xdr:rowOff>97431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1340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114384</xdr:rowOff>
    </xdr:from>
    <xdr:to>
      <xdr:col>6</xdr:col>
      <xdr:colOff>38100</xdr:colOff>
      <xdr:row>79</xdr:row>
      <xdr:rowOff>44534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61061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6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70134</xdr:rowOff>
    </xdr:from>
    <xdr:to>
      <xdr:col>24</xdr:col>
      <xdr:colOff>114300</xdr:colOff>
      <xdr:row>78</xdr:row>
      <xdr:rowOff>284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48561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7693</xdr:rowOff>
    </xdr:from>
    <xdr:to>
      <xdr:col>20</xdr:col>
      <xdr:colOff>38100</xdr:colOff>
      <xdr:row>78</xdr:row>
      <xdr:rowOff>109293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100420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90021</xdr:rowOff>
    </xdr:from>
    <xdr:to>
      <xdr:col>15</xdr:col>
      <xdr:colOff>101600</xdr:colOff>
      <xdr:row>78</xdr:row>
      <xdr:rowOff>20171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18056</xdr:rowOff>
    </xdr:from>
    <xdr:to>
      <xdr:col>10</xdr:col>
      <xdr:colOff>165100</xdr:colOff>
      <xdr:row>79</xdr:row>
      <xdr:rowOff>119656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110783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5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46631</xdr:rowOff>
    </xdr:from>
    <xdr:to>
      <xdr:col>6</xdr:col>
      <xdr:colOff>38100</xdr:colOff>
      <xdr:row>79</xdr:row>
      <xdr:rowOff>148231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139358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8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42520</xdr:rowOff>
    </xdr:from>
    <xdr:to>
      <xdr:col>24</xdr:col>
      <xdr:colOff>63500</xdr:colOff>
      <xdr:row>99</xdr:row>
      <xdr:rowOff>60706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7016070"/>
          <a:ext cx="8382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42430</xdr:rowOff>
    </xdr:from>
    <xdr:to>
      <xdr:col>19</xdr:col>
      <xdr:colOff>177800</xdr:colOff>
      <xdr:row>99</xdr:row>
      <xdr:rowOff>60706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7015980"/>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42430</xdr:rowOff>
    </xdr:from>
    <xdr:to>
      <xdr:col>15</xdr:col>
      <xdr:colOff>50800</xdr:colOff>
      <xdr:row>99</xdr:row>
      <xdr:rowOff>98234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15980"/>
          <a:ext cx="889000" cy="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98234</xdr:rowOff>
    </xdr:from>
    <xdr:to>
      <xdr:col>10</xdr:col>
      <xdr:colOff>114300</xdr:colOff>
      <xdr:row>99</xdr:row>
      <xdr:rowOff>124067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71784"/>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140297</xdr:rowOff>
    </xdr:from>
    <xdr:to>
      <xdr:col>6</xdr:col>
      <xdr:colOff>38100</xdr:colOff>
      <xdr:row>99</xdr:row>
      <xdr:rowOff>70447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4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86974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163170</xdr:rowOff>
    </xdr:from>
    <xdr:to>
      <xdr:col>24</xdr:col>
      <xdr:colOff>114300</xdr:colOff>
      <xdr:row>99</xdr:row>
      <xdr:rowOff>93320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78097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9906</xdr:rowOff>
    </xdr:from>
    <xdr:to>
      <xdr:col>20</xdr:col>
      <xdr:colOff>38100</xdr:colOff>
      <xdr:row>99</xdr:row>
      <xdr:rowOff>111506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102633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163080</xdr:rowOff>
    </xdr:from>
    <xdr:to>
      <xdr:col>15</xdr:col>
      <xdr:colOff>101600</xdr:colOff>
      <xdr:row>99</xdr:row>
      <xdr:rowOff>93230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84357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47434</xdr:rowOff>
    </xdr:from>
    <xdr:to>
      <xdr:col>10</xdr:col>
      <xdr:colOff>165100</xdr:colOff>
      <xdr:row>99</xdr:row>
      <xdr:rowOff>149034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140161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73267</xdr:rowOff>
    </xdr:from>
    <xdr:to>
      <xdr:col>6</xdr:col>
      <xdr:colOff>38100</xdr:colOff>
      <xdr:row>100</xdr:row>
      <xdr:rowOff>3417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165994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169647</xdr:rowOff>
    </xdr:from>
    <xdr:to>
      <xdr:col>55</xdr:col>
      <xdr:colOff>0</xdr:colOff>
      <xdr:row>33</xdr:row>
      <xdr:rowOff>41173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656047"/>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41173</xdr:rowOff>
    </xdr:from>
    <xdr:to>
      <xdr:col>50</xdr:col>
      <xdr:colOff>114300</xdr:colOff>
      <xdr:row>33</xdr:row>
      <xdr:rowOff>86665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699023"/>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86665</xdr:rowOff>
    </xdr:from>
    <xdr:to>
      <xdr:col>45</xdr:col>
      <xdr:colOff>177800</xdr:colOff>
      <xdr:row>33</xdr:row>
      <xdr:rowOff>146329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744515"/>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146329</xdr:rowOff>
    </xdr:from>
    <xdr:to>
      <xdr:col>41</xdr:col>
      <xdr:colOff>50800</xdr:colOff>
      <xdr:row>34</xdr:row>
      <xdr:rowOff>91237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804179"/>
          <a:ext cx="8890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159766</xdr:rowOff>
    </xdr:from>
    <xdr:to>
      <xdr:col>36</xdr:col>
      <xdr:colOff>165100</xdr:colOff>
      <xdr:row>38</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81043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118847</xdr:rowOff>
    </xdr:from>
    <xdr:to>
      <xdr:col>55</xdr:col>
      <xdr:colOff>50800</xdr:colOff>
      <xdr:row>33</xdr:row>
      <xdr:rowOff>48997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6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141724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45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161823</xdr:rowOff>
    </xdr:from>
    <xdr:to>
      <xdr:col>50</xdr:col>
      <xdr:colOff>165100</xdr:colOff>
      <xdr:row>33</xdr:row>
      <xdr:rowOff>91973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6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108500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4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35865</xdr:rowOff>
    </xdr:from>
    <xdr:to>
      <xdr:col>46</xdr:col>
      <xdr:colOff>38100</xdr:colOff>
      <xdr:row>33</xdr:row>
      <xdr:rowOff>137465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6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153992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46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95529</xdr:rowOff>
    </xdr:from>
    <xdr:to>
      <xdr:col>41</xdr:col>
      <xdr:colOff>101600</xdr:colOff>
      <xdr:row>34</xdr:row>
      <xdr:rowOff>25679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7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42206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5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40437</xdr:rowOff>
    </xdr:from>
    <xdr:to>
      <xdr:col>36</xdr:col>
      <xdr:colOff>165100</xdr:colOff>
      <xdr:row>34</xdr:row>
      <xdr:rowOff>142037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158564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168897</xdr:rowOff>
    </xdr:from>
    <xdr:to>
      <xdr:col>55</xdr:col>
      <xdr:colOff>0</xdr:colOff>
      <xdr:row>59</xdr:row>
      <xdr:rowOff>2311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12997"/>
          <a:ext cx="8382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168897</xdr:rowOff>
    </xdr:from>
    <xdr:to>
      <xdr:col>50</xdr:col>
      <xdr:colOff>114300</xdr:colOff>
      <xdr:row>59</xdr:row>
      <xdr:rowOff>2527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2997"/>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162179</xdr:rowOff>
    </xdr:from>
    <xdr:to>
      <xdr:col>45</xdr:col>
      <xdr:colOff>177800</xdr:colOff>
      <xdr:row>59</xdr:row>
      <xdr:rowOff>2527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06279"/>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162179</xdr:rowOff>
    </xdr:from>
    <xdr:to>
      <xdr:col>41</xdr:col>
      <xdr:colOff>50800</xdr:colOff>
      <xdr:row>59</xdr:row>
      <xdr:rowOff>9703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0627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122961</xdr:rowOff>
    </xdr:from>
    <xdr:to>
      <xdr:col>55</xdr:col>
      <xdr:colOff>50800</xdr:colOff>
      <xdr:row>59</xdr:row>
      <xdr:rowOff>53111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37888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118097</xdr:rowOff>
    </xdr:from>
    <xdr:to>
      <xdr:col>50</xdr:col>
      <xdr:colOff>165100</xdr:colOff>
      <xdr:row>59</xdr:row>
      <xdr:rowOff>48247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39374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123177</xdr:rowOff>
    </xdr:from>
    <xdr:to>
      <xdr:col>46</xdr:col>
      <xdr:colOff>38100</xdr:colOff>
      <xdr:row>59</xdr:row>
      <xdr:rowOff>53327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44454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111379</xdr:rowOff>
    </xdr:from>
    <xdr:to>
      <xdr:col>41</xdr:col>
      <xdr:colOff>101600</xdr:colOff>
      <xdr:row>59</xdr:row>
      <xdr:rowOff>41529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32656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130353</xdr:rowOff>
    </xdr:from>
    <xdr:to>
      <xdr:col>36</xdr:col>
      <xdr:colOff>165100</xdr:colOff>
      <xdr:row>59</xdr:row>
      <xdr:rowOff>60503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51630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165456</xdr:rowOff>
    </xdr:from>
    <xdr:to>
      <xdr:col>55</xdr:col>
      <xdr:colOff>0</xdr:colOff>
      <xdr:row>75</xdr:row>
      <xdr:rowOff>16561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681306"/>
          <a:ext cx="8382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165456</xdr:rowOff>
    </xdr:from>
    <xdr:to>
      <xdr:col>50</xdr:col>
      <xdr:colOff>114300</xdr:colOff>
      <xdr:row>74</xdr:row>
      <xdr:rowOff>66129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681306"/>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118307</xdr:rowOff>
    </xdr:from>
    <xdr:to>
      <xdr:col>45</xdr:col>
      <xdr:colOff>177800</xdr:colOff>
      <xdr:row>74</xdr:row>
      <xdr:rowOff>66129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634157"/>
          <a:ext cx="889000" cy="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118307</xdr:rowOff>
    </xdr:from>
    <xdr:to>
      <xdr:col>41</xdr:col>
      <xdr:colOff>50800</xdr:colOff>
      <xdr:row>74</xdr:row>
      <xdr:rowOff>100362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634157"/>
          <a:ext cx="889000" cy="1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34341</xdr:rowOff>
    </xdr:from>
    <xdr:to>
      <xdr:col>36</xdr:col>
      <xdr:colOff>165100</xdr:colOff>
      <xdr:row>78</xdr:row>
      <xdr:rowOff>135941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127068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137211</xdr:rowOff>
    </xdr:from>
    <xdr:to>
      <xdr:col>55</xdr:col>
      <xdr:colOff>50800</xdr:colOff>
      <xdr:row>75</xdr:row>
      <xdr:rowOff>67361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160088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114656</xdr:rowOff>
    </xdr:from>
    <xdr:to>
      <xdr:col>50</xdr:col>
      <xdr:colOff>165100</xdr:colOff>
      <xdr:row>74</xdr:row>
      <xdr:rowOff>44806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61333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4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15329</xdr:rowOff>
    </xdr:from>
    <xdr:to>
      <xdr:col>46</xdr:col>
      <xdr:colOff>38100</xdr:colOff>
      <xdr:row>74</xdr:row>
      <xdr:rowOff>116929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133456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67507</xdr:rowOff>
    </xdr:from>
    <xdr:to>
      <xdr:col>41</xdr:col>
      <xdr:colOff>101600</xdr:colOff>
      <xdr:row>73</xdr:row>
      <xdr:rowOff>169107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5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14184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3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49562</xdr:rowOff>
    </xdr:from>
    <xdr:to>
      <xdr:col>36</xdr:col>
      <xdr:colOff>165100</xdr:colOff>
      <xdr:row>74</xdr:row>
      <xdr:rowOff>151162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7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167689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5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105156</xdr:rowOff>
    </xdr:from>
    <xdr:to>
      <xdr:col>55</xdr:col>
      <xdr:colOff>0</xdr:colOff>
      <xdr:row>98</xdr:row>
      <xdr:rowOff>137846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07256"/>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11912</xdr:rowOff>
    </xdr:from>
    <xdr:to>
      <xdr:col>50</xdr:col>
      <xdr:colOff>114300</xdr:colOff>
      <xdr:row>98</xdr:row>
      <xdr:rowOff>105156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42562"/>
          <a:ext cx="889000" cy="2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11912</xdr:rowOff>
    </xdr:from>
    <xdr:to>
      <xdr:col>45</xdr:col>
      <xdr:colOff>177800</xdr:colOff>
      <xdr:row>97</xdr:row>
      <xdr:rowOff>105245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42562"/>
          <a:ext cx="8890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105245</xdr:rowOff>
    </xdr:from>
    <xdr:to>
      <xdr:col>41</xdr:col>
      <xdr:colOff>50800</xdr:colOff>
      <xdr:row>97</xdr:row>
      <xdr:rowOff>156172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5895"/>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50749</xdr:rowOff>
    </xdr:from>
    <xdr:to>
      <xdr:col>36</xdr:col>
      <xdr:colOff>165100</xdr:colOff>
      <xdr:row>98</xdr:row>
      <xdr:rowOff>152349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143476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94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87046</xdr:rowOff>
    </xdr:from>
    <xdr:to>
      <xdr:col>55</xdr:col>
      <xdr:colOff>50800</xdr:colOff>
      <xdr:row>99</xdr:row>
      <xdr:rowOff>17196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65473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54356</xdr:rowOff>
    </xdr:from>
    <xdr:to>
      <xdr:col>50</xdr:col>
      <xdr:colOff>165100</xdr:colOff>
      <xdr:row>98</xdr:row>
      <xdr:rowOff>155956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147083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132562</xdr:rowOff>
    </xdr:from>
    <xdr:to>
      <xdr:col>46</xdr:col>
      <xdr:colOff>38100</xdr:colOff>
      <xdr:row>97</xdr:row>
      <xdr:rowOff>62712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53839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54445</xdr:rowOff>
    </xdr:from>
    <xdr:to>
      <xdr:col>41</xdr:col>
      <xdr:colOff>101600</xdr:colOff>
      <xdr:row>97</xdr:row>
      <xdr:rowOff>156045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105372</xdr:rowOff>
    </xdr:from>
    <xdr:to>
      <xdr:col>36</xdr:col>
      <xdr:colOff>165100</xdr:colOff>
      <xdr:row>98</xdr:row>
      <xdr:rowOff>35522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52049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13807</xdr:rowOff>
    </xdr:from>
    <xdr:to>
      <xdr:col>85</xdr:col>
      <xdr:colOff>127000</xdr:colOff>
      <xdr:row>38</xdr:row>
      <xdr:rowOff>42480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28907"/>
          <a:ext cx="8382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42480</xdr:rowOff>
    </xdr:from>
    <xdr:to>
      <xdr:col>81</xdr:col>
      <xdr:colOff>50800</xdr:colOff>
      <xdr:row>38</xdr:row>
      <xdr:rowOff>75790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57580"/>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103026</xdr:rowOff>
    </xdr:from>
    <xdr:to>
      <xdr:col>76</xdr:col>
      <xdr:colOff>114300</xdr:colOff>
      <xdr:row>38</xdr:row>
      <xdr:rowOff>75790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46676"/>
          <a:ext cx="889000" cy="1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51591</xdr:rowOff>
    </xdr:from>
    <xdr:to>
      <xdr:col>71</xdr:col>
      <xdr:colOff>177800</xdr:colOff>
      <xdr:row>37</xdr:row>
      <xdr:rowOff>103026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9524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149381</xdr:rowOff>
    </xdr:from>
    <xdr:to>
      <xdr:col>67</xdr:col>
      <xdr:colOff>101600</xdr:colOff>
      <xdr:row>38</xdr:row>
      <xdr:rowOff>79532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134457</xdr:rowOff>
    </xdr:from>
    <xdr:to>
      <xdr:col>85</xdr:col>
      <xdr:colOff>177800</xdr:colOff>
      <xdr:row>38</xdr:row>
      <xdr:rowOff>64607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112884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163130</xdr:rowOff>
    </xdr:from>
    <xdr:to>
      <xdr:col>81</xdr:col>
      <xdr:colOff>101600</xdr:colOff>
      <xdr:row>38</xdr:row>
      <xdr:rowOff>93280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84407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24990</xdr:rowOff>
    </xdr:from>
    <xdr:to>
      <xdr:col>76</xdr:col>
      <xdr:colOff>165100</xdr:colOff>
      <xdr:row>38</xdr:row>
      <xdr:rowOff>126590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117717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3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52226</xdr:rowOff>
    </xdr:from>
    <xdr:to>
      <xdr:col>72</xdr:col>
      <xdr:colOff>38100</xdr:colOff>
      <xdr:row>37</xdr:row>
      <xdr:rowOff>153826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144953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8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xdr:rowOff>
    </xdr:from>
    <xdr:to>
      <xdr:col>67</xdr:col>
      <xdr:colOff>101600</xdr:colOff>
      <xdr:row>37</xdr:row>
      <xdr:rowOff>102391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118918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11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17755</xdr:rowOff>
    </xdr:from>
    <xdr:to>
      <xdr:col>85</xdr:col>
      <xdr:colOff>127000</xdr:colOff>
      <xdr:row>58</xdr:row>
      <xdr:rowOff>67069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61855"/>
          <a:ext cx="8382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67069</xdr:rowOff>
    </xdr:from>
    <xdr:to>
      <xdr:col>81</xdr:col>
      <xdr:colOff>50800</xdr:colOff>
      <xdr:row>58</xdr:row>
      <xdr:rowOff>91656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10011169"/>
          <a:ext cx="8890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124892</xdr:rowOff>
    </xdr:from>
    <xdr:to>
      <xdr:col>76</xdr:col>
      <xdr:colOff>114300</xdr:colOff>
      <xdr:row>58</xdr:row>
      <xdr:rowOff>91656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97542"/>
          <a:ext cx="889000" cy="1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92443</xdr:rowOff>
    </xdr:from>
    <xdr:to>
      <xdr:col>71</xdr:col>
      <xdr:colOff>177800</xdr:colOff>
      <xdr:row>57</xdr:row>
      <xdr:rowOff>124892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93643"/>
          <a:ext cx="889000" cy="2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75756</xdr:rowOff>
    </xdr:from>
    <xdr:to>
      <xdr:col>67</xdr:col>
      <xdr:colOff>101600</xdr:colOff>
      <xdr:row>58</xdr:row>
      <xdr:rowOff>5906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168483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138405</xdr:rowOff>
    </xdr:from>
    <xdr:to>
      <xdr:col>85</xdr:col>
      <xdr:colOff>177800</xdr:colOff>
      <xdr:row>58</xdr:row>
      <xdr:rowOff>68555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1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116832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16269</xdr:rowOff>
    </xdr:from>
    <xdr:to>
      <xdr:col>81</xdr:col>
      <xdr:colOff>101600</xdr:colOff>
      <xdr:row>58</xdr:row>
      <xdr:rowOff>117869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108996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40856</xdr:rowOff>
    </xdr:from>
    <xdr:to>
      <xdr:col>76</xdr:col>
      <xdr:colOff>165100</xdr:colOff>
      <xdr:row>58</xdr:row>
      <xdr:rowOff>142456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133583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74092</xdr:rowOff>
    </xdr:from>
    <xdr:to>
      <xdr:col>72</xdr:col>
      <xdr:colOff>38100</xdr:colOff>
      <xdr:row>58</xdr:row>
      <xdr:rowOff>4242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166819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41643</xdr:rowOff>
    </xdr:from>
    <xdr:to>
      <xdr:col>67</xdr:col>
      <xdr:colOff>101600</xdr:colOff>
      <xdr:row>56</xdr:row>
      <xdr:rowOff>143243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53082</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97632"/>
          <a:ext cx="838200" cy="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43002</xdr:rowOff>
    </xdr:from>
    <xdr:to>
      <xdr:col>81</xdr:col>
      <xdr:colOff>50800</xdr:colOff>
      <xdr:row>79</xdr:row>
      <xdr:rowOff>53082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7552"/>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43002</xdr:rowOff>
    </xdr:from>
    <xdr:to>
      <xdr:col>76</xdr:col>
      <xdr:colOff>114300</xdr:colOff>
      <xdr:row>79</xdr:row>
      <xdr:rowOff>93861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7552"/>
          <a:ext cx="889000" cy="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82136</xdr:rowOff>
    </xdr:from>
    <xdr:to>
      <xdr:col>71</xdr:col>
      <xdr:colOff>177800</xdr:colOff>
      <xdr:row>79</xdr:row>
      <xdr:rowOff>93861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26686"/>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26036</xdr:rowOff>
    </xdr:from>
    <xdr:to>
      <xdr:col>67</xdr:col>
      <xdr:colOff>101600</xdr:colOff>
      <xdr:row>79</xdr:row>
      <xdr:rowOff>127636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7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144163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2282</xdr:rowOff>
    </xdr:from>
    <xdr:to>
      <xdr:col>81</xdr:col>
      <xdr:colOff>101600</xdr:colOff>
      <xdr:row>79</xdr:row>
      <xdr:rowOff>103882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95009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163652</xdr:rowOff>
    </xdr:from>
    <xdr:to>
      <xdr:col>76</xdr:col>
      <xdr:colOff>165100</xdr:colOff>
      <xdr:row>79</xdr:row>
      <xdr:rowOff>93802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110329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31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43061</xdr:rowOff>
    </xdr:from>
    <xdr:to>
      <xdr:col>72</xdr:col>
      <xdr:colOff>38100</xdr:colOff>
      <xdr:row>79</xdr:row>
      <xdr:rowOff>144661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135788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8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31336</xdr:rowOff>
    </xdr:from>
    <xdr:to>
      <xdr:col>67</xdr:col>
      <xdr:colOff>101600</xdr:colOff>
      <xdr:row>79</xdr:row>
      <xdr:rowOff>132936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124063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7730</xdr:rowOff>
    </xdr:from>
    <xdr:to>
      <xdr:col>85</xdr:col>
      <xdr:colOff>127000</xdr:colOff>
      <xdr:row>97</xdr:row>
      <xdr:rowOff>25713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38380"/>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25713</xdr:rowOff>
    </xdr:from>
    <xdr:to>
      <xdr:col>81</xdr:col>
      <xdr:colOff>50800</xdr:colOff>
      <xdr:row>97</xdr:row>
      <xdr:rowOff>63424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56363"/>
          <a:ext cx="889000" cy="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63424</xdr:rowOff>
    </xdr:from>
    <xdr:to>
      <xdr:col>76</xdr:col>
      <xdr:colOff>114300</xdr:colOff>
      <xdr:row>97</xdr:row>
      <xdr:rowOff>66456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94074"/>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66456</xdr:rowOff>
    </xdr:from>
    <xdr:to>
      <xdr:col>71</xdr:col>
      <xdr:colOff>177800</xdr:colOff>
      <xdr:row>97</xdr:row>
      <xdr:rowOff>67455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97106"/>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95217</xdr:rowOff>
    </xdr:from>
    <xdr:to>
      <xdr:col>67</xdr:col>
      <xdr:colOff>101600</xdr:colOff>
      <xdr:row>98</xdr:row>
      <xdr:rowOff>25367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128380</xdr:rowOff>
    </xdr:from>
    <xdr:to>
      <xdr:col>85</xdr:col>
      <xdr:colOff>177800</xdr:colOff>
      <xdr:row>97</xdr:row>
      <xdr:rowOff>58530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106807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146363</xdr:rowOff>
    </xdr:from>
    <xdr:to>
      <xdr:col>81</xdr:col>
      <xdr:colOff>101600</xdr:colOff>
      <xdr:row>97</xdr:row>
      <xdr:rowOff>76513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67640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12624</xdr:rowOff>
    </xdr:from>
    <xdr:to>
      <xdr:col>76</xdr:col>
      <xdr:colOff>165100</xdr:colOff>
      <xdr:row>97</xdr:row>
      <xdr:rowOff>114224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105351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15656</xdr:rowOff>
    </xdr:from>
    <xdr:to>
      <xdr:col>72</xdr:col>
      <xdr:colOff>38100</xdr:colOff>
      <xdr:row>97</xdr:row>
      <xdr:rowOff>117256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108383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16655</xdr:rowOff>
    </xdr:from>
    <xdr:to>
      <xdr:col>67</xdr:col>
      <xdr:colOff>101600</xdr:colOff>
      <xdr:row>97</xdr:row>
      <xdr:rowOff>118255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134782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75184</xdr:rowOff>
    </xdr:from>
    <xdr:to>
      <xdr:col>98</xdr:col>
      <xdr:colOff>38100</xdr:colOff>
      <xdr:row>38</xdr:row>
      <xdr:rowOff>5335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21861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類似団体との比較では、令和２年度から類型が</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－２に移行することになったことで、比較的、他の類似団体より人口が多いことから、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人当たりのコストが抑えられていると思われる。特徴的なものとしては、農林水産業費は、町の土地が狭小であり、産業構造を見ても第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産業</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次産業の比率が非常に低いため、他団体に比べ事業費についても低い値となっている。労働費については、</a:t>
          </a:r>
          <a:r>
            <a:rPr lang="ja-JP" altLang="ja-JP" sz="1100" b="0" i="0" baseline="0">
              <a:solidFill>
                <a:schemeClr val="dk1"/>
              </a:solidFill>
              <a:effectLst/>
              <a:latin typeface="+mn-lt"/>
              <a:ea typeface="+mn-ea"/>
              <a:cs typeface="+mn-cs"/>
            </a:rPr>
            <a:t>勤労者の生活安定や中小企業等の円滑な資金調達のための各種融資制度の充実により他団体を大きく上回っている。商工費については</a:t>
          </a:r>
          <a:r>
            <a:rPr kumimoji="1" lang="ja-JP" altLang="ja-JP" sz="1100">
              <a:solidFill>
                <a:schemeClr val="dk1"/>
              </a:solidFill>
              <a:effectLst/>
              <a:latin typeface="+mn-lt"/>
              <a:ea typeface="+mn-ea"/>
              <a:cs typeface="+mn-cs"/>
            </a:rPr>
            <a:t>、当町の自然や歴史、温泉といった豊かな観光資源を活用した各種観光施策の実施も影響して、高い水準を維持しているものと思われる。</a:t>
          </a:r>
          <a:r>
            <a:rPr lang="ja-JP" altLang="ja-JP" sz="1100">
              <a:solidFill>
                <a:schemeClr val="dk1"/>
              </a:solidFill>
              <a:effectLst/>
              <a:latin typeface="+mn-lt"/>
              <a:ea typeface="+mn-ea"/>
              <a:cs typeface="+mn-cs"/>
            </a:rPr>
            <a:t>年度の推移で特徴的なところとしては、</a:t>
          </a:r>
          <a:r>
            <a:rPr lang="ja-JP" altLang="en-US" sz="1100">
              <a:solidFill>
                <a:schemeClr val="dk1"/>
              </a:solidFill>
              <a:effectLst/>
              <a:latin typeface="+mn-lt"/>
              <a:ea typeface="+mn-ea"/>
              <a:cs typeface="+mn-cs"/>
            </a:rPr>
            <a:t>農林水産費ではみどり橋改修事業が完了したことによる減、商工費では八島高原木道改修事業やプレミアム付商品券発行事業、観光協会補助金が減少したことによる減、土木費では地域開発整備基金積立金の減や町道湖岸通り線改良事業が完了したことで減少している。民生費については、国の臨時交付金を活用した低所得世帯への支援事業を行ったことや、特別養護老人ホーム会計繰出金の増、教育費では小学校の照明設備の更新や下諏訪体育館非常用電源改修事業の実施などにより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財政調整基金残高は、適切な財源の確保と歳出の精査により取崩しを行わずに財政運営ができており、前年度とほぼ同額となっている。実質収支は、継続的に黒字となっており、実質単年度収支についても、法人町民税の落ち込みや湖周行政事務組合の負担金の増などにより令和元年度でマイナスとなっているが、令和２年度</a:t>
          </a:r>
          <a:r>
            <a:rPr kumimoji="1" lang="ja-JP" altLang="en-US" sz="1100" baseline="0">
              <a:solidFill>
                <a:schemeClr val="dk1"/>
              </a:solidFill>
              <a:effectLst/>
              <a:latin typeface="+mn-lt"/>
              <a:ea typeface="+mn-ea"/>
              <a:cs typeface="+mn-cs"/>
            </a:rPr>
            <a:t>から</a:t>
          </a:r>
          <a:r>
            <a:rPr kumimoji="1" lang="ja-JP" altLang="ja-JP" sz="1100" baseline="0">
              <a:solidFill>
                <a:schemeClr val="dk1"/>
              </a:solidFill>
              <a:effectLst/>
              <a:latin typeface="+mn-lt"/>
              <a:ea typeface="+mn-ea"/>
              <a:cs typeface="+mn-cs"/>
            </a:rPr>
            <a:t>黒字に回復している。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全ての会計において黒字であり、実質赤字比率はない。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持続可能で安定した事業運営をしていくためには中長期的な改善が必要とされるため、平成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年度に経営戦略を策定し、令和元年度に料金改定（引き上げ）を実施したところである。今後、更新費用等が増大していくことから、令和６年度にも料金改定（引き上げ）を</a:t>
          </a:r>
          <a:r>
            <a:rPr lang="ja-JP" altLang="en-US" sz="1100">
              <a:solidFill>
                <a:schemeClr val="dk1"/>
              </a:solidFill>
              <a:effectLst/>
              <a:latin typeface="+mn-lt"/>
              <a:ea typeface="+mn-ea"/>
              <a:cs typeface="+mn-cs"/>
            </a:rPr>
            <a:t>行い</a:t>
          </a:r>
          <a:r>
            <a:rPr lang="ja-JP" altLang="ja-JP" sz="1100">
              <a:solidFill>
                <a:schemeClr val="dk1"/>
              </a:solidFill>
              <a:effectLst/>
              <a:latin typeface="+mn-lt"/>
              <a:ea typeface="+mn-ea"/>
              <a:cs typeface="+mn-cs"/>
            </a:rPr>
            <a:t>、持続可能な運営に努めていく。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人口減少などにより使用料収入の減少が見込まれる中、現在では耐用年数を超えている管路はないが、今後、老朽化の進んだ施設の更新等に多額の資金投資が必要となってくることから、財源確保のための経営改善を行い、計画的な更新を進め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温泉会計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比率は減少傾向となっているが。温泉利用者の減少に加え、電気料の高騰、温泉管の漏湯に伴う修繕費や、施設の老朽化に伴う更新費に多額の費用を必要とし、厳しい財政状況が見込まれることから、効率化・経営健全化のための取り組みが必要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臨時財政対策債の減少</a:t>
          </a:r>
          <a:r>
            <a:rPr kumimoji="1" lang="ja-JP" altLang="en-US" sz="1100">
              <a:solidFill>
                <a:schemeClr val="dk1"/>
              </a:solidFill>
              <a:effectLst/>
              <a:latin typeface="+mn-lt"/>
              <a:ea typeface="+mn-ea"/>
              <a:cs typeface="+mn-cs"/>
            </a:rPr>
            <a:t>幅が少なく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標準税収入が増となったことで</a:t>
          </a:r>
          <a:r>
            <a:rPr kumimoji="1" lang="ja-JP" altLang="ja-JP" sz="1100">
              <a:solidFill>
                <a:schemeClr val="dk1"/>
              </a:solidFill>
              <a:effectLst/>
              <a:latin typeface="+mn-lt"/>
              <a:ea typeface="+mn-ea"/>
              <a:cs typeface="+mn-cs"/>
            </a:rPr>
            <a:t>標準財政規模が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した。今後、公債費の増が見込まれるため、状況を注視していく必要がある。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年度は、対前年度比</a:t>
          </a:r>
          <a:r>
            <a:rPr kumimoji="1" lang="en-US" altLang="ja-JP" sz="1100">
              <a:solidFill>
                <a:schemeClr val="dk1"/>
              </a:solidFill>
              <a:effectLst/>
              <a:latin typeface="+mn-lt"/>
              <a:ea typeface="+mn-ea"/>
              <a:cs typeface="+mn-cs"/>
            </a:rPr>
            <a:t>65,015</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388,793</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５年度に元金償還が開始となった艇庫建設事業（元金償還額</a:t>
          </a:r>
          <a:r>
            <a:rPr kumimoji="1" lang="en-US" altLang="ja-JP" sz="1100">
              <a:solidFill>
                <a:schemeClr val="dk1"/>
              </a:solidFill>
              <a:effectLst/>
              <a:latin typeface="+mn-lt"/>
              <a:ea typeface="+mn-ea"/>
              <a:cs typeface="+mn-cs"/>
            </a:rPr>
            <a:t>14,364</a:t>
          </a:r>
          <a:r>
            <a:rPr kumimoji="1" lang="ja-JP" altLang="en-US" sz="1100">
              <a:solidFill>
                <a:schemeClr val="dk1"/>
              </a:solidFill>
              <a:effectLst/>
              <a:latin typeface="+mn-lt"/>
              <a:ea typeface="+mn-ea"/>
              <a:cs typeface="+mn-cs"/>
            </a:rPr>
            <a:t>千円）、防災行政無線更新事業（元金償還額</a:t>
          </a:r>
          <a:r>
            <a:rPr kumimoji="1" lang="en-US" altLang="ja-JP" sz="1100">
              <a:solidFill>
                <a:schemeClr val="dk1"/>
              </a:solidFill>
              <a:effectLst/>
              <a:latin typeface="+mn-lt"/>
              <a:ea typeface="+mn-ea"/>
              <a:cs typeface="+mn-cs"/>
            </a:rPr>
            <a:t>7,250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などの大型投資的事業の償還金額の増加が大きな要因となった。</a:t>
          </a:r>
          <a:endParaRPr lang="ja-JP" altLang="ja-JP" sz="1400">
            <a:effectLst/>
          </a:endParaRPr>
        </a:p>
        <a:p>
          <a:r>
            <a:rPr kumimoji="1" lang="ja-JP" altLang="ja-JP" sz="1100">
              <a:solidFill>
                <a:schemeClr val="dk1"/>
              </a:solidFill>
              <a:effectLst/>
              <a:latin typeface="+mn-lt"/>
              <a:ea typeface="+mn-ea"/>
              <a:cs typeface="+mn-cs"/>
            </a:rPr>
            <a:t>　今後は、さらに型投資的事業の起債の元金償還が始まっていくことから、公債費が増える見込みであるので引き続き注視の上、適切な財政運営に心がけていく。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将来負担比率の分子については、</a:t>
          </a:r>
          <a:r>
            <a:rPr lang="ja-JP" altLang="en-US" sz="1100">
              <a:solidFill>
                <a:schemeClr val="dk1"/>
              </a:solidFill>
              <a:effectLst/>
              <a:latin typeface="+mn-lt"/>
              <a:ea typeface="+mn-ea"/>
              <a:cs typeface="+mn-cs"/>
            </a:rPr>
            <a:t>地方債の借入額より償還額が上回ったことで地方債の残高が△</a:t>
          </a:r>
          <a:r>
            <a:rPr lang="en-US" altLang="ja-JP" sz="1100">
              <a:solidFill>
                <a:schemeClr val="dk1"/>
              </a:solidFill>
              <a:effectLst/>
              <a:latin typeface="+mn-lt"/>
              <a:ea typeface="+mn-ea"/>
              <a:cs typeface="+mn-cs"/>
            </a:rPr>
            <a:t>465,736</a:t>
          </a:r>
          <a:r>
            <a:rPr lang="ja-JP" altLang="en-US" sz="1100">
              <a:solidFill>
                <a:schemeClr val="dk1"/>
              </a:solidFill>
              <a:effectLst/>
              <a:latin typeface="+mn-lt"/>
              <a:ea typeface="+mn-ea"/>
              <a:cs typeface="+mn-cs"/>
            </a:rPr>
            <a:t>千円となったことや、</a:t>
          </a:r>
          <a:r>
            <a:rPr lang="ja-JP" altLang="ja-JP" sz="1100">
              <a:solidFill>
                <a:schemeClr val="dk1"/>
              </a:solidFill>
              <a:effectLst/>
              <a:latin typeface="+mn-lt"/>
              <a:ea typeface="+mn-ea"/>
              <a:cs typeface="+mn-cs"/>
            </a:rPr>
            <a:t>組合等負担等見込額では、一部事務組合の地方債の償還が順調に進んでいることから△</a:t>
          </a:r>
          <a:r>
            <a:rPr lang="en-US" altLang="ja-JP" sz="1100">
              <a:solidFill>
                <a:schemeClr val="dk1"/>
              </a:solidFill>
              <a:effectLst/>
              <a:latin typeface="+mn-lt"/>
              <a:ea typeface="+mn-ea"/>
              <a:cs typeface="+mn-cs"/>
            </a:rPr>
            <a:t>88,089</a:t>
          </a:r>
          <a:r>
            <a:rPr lang="ja-JP" altLang="ja-JP" sz="1100">
              <a:solidFill>
                <a:schemeClr val="dk1"/>
              </a:solidFill>
              <a:effectLst/>
              <a:latin typeface="+mn-lt"/>
              <a:ea typeface="+mn-ea"/>
              <a:cs typeface="+mn-cs"/>
            </a:rPr>
            <a:t>千円の減となったこと、「また、令和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年度は、今後の施設等の老朽化や、公債費の増大に備えた基金への積立を行ったことから充当可能基金が</a:t>
          </a:r>
          <a:r>
            <a:rPr lang="en-US" altLang="ja-JP" sz="1100">
              <a:solidFill>
                <a:schemeClr val="dk1"/>
              </a:solidFill>
              <a:effectLst/>
              <a:latin typeface="+mn-lt"/>
              <a:ea typeface="+mn-ea"/>
              <a:cs typeface="+mn-cs"/>
            </a:rPr>
            <a:t>+35,952</a:t>
          </a:r>
          <a:r>
            <a:rPr lang="ja-JP" altLang="ja-JP" sz="1100">
              <a:solidFill>
                <a:schemeClr val="dk1"/>
              </a:solidFill>
              <a:effectLst/>
              <a:latin typeface="+mn-lt"/>
              <a:ea typeface="+mn-ea"/>
              <a:cs typeface="+mn-cs"/>
            </a:rPr>
            <a:t>千円増えた影響で分子全体では、対前年度△</a:t>
          </a:r>
          <a:r>
            <a:rPr lang="en-US" altLang="ja-JP" sz="1100">
              <a:solidFill>
                <a:schemeClr val="dk1"/>
              </a:solidFill>
              <a:effectLst/>
              <a:latin typeface="+mn-lt"/>
              <a:ea typeface="+mn-ea"/>
              <a:cs typeface="+mn-cs"/>
            </a:rPr>
            <a:t>267,369</a:t>
          </a:r>
          <a:r>
            <a:rPr lang="ja-JP" altLang="ja-JP" sz="1100">
              <a:solidFill>
                <a:schemeClr val="dk1"/>
              </a:solidFill>
              <a:effectLst/>
              <a:latin typeface="+mn-lt"/>
              <a:ea typeface="+mn-ea"/>
              <a:cs typeface="+mn-cs"/>
            </a:rPr>
            <a:t>千円減の</a:t>
          </a:r>
          <a:r>
            <a:rPr lang="en-US" altLang="ja-JP" sz="1100">
              <a:solidFill>
                <a:schemeClr val="dk1"/>
              </a:solidFill>
              <a:effectLst/>
              <a:latin typeface="+mn-lt"/>
              <a:ea typeface="+mn-ea"/>
              <a:cs typeface="+mn-cs"/>
            </a:rPr>
            <a:t>1,389,025</a:t>
          </a:r>
          <a:r>
            <a:rPr lang="ja-JP" altLang="ja-JP" sz="1100">
              <a:solidFill>
                <a:schemeClr val="dk1"/>
              </a:solidFill>
              <a:effectLst/>
              <a:latin typeface="+mn-lt"/>
              <a:ea typeface="+mn-ea"/>
              <a:cs typeface="+mn-cs"/>
            </a:rPr>
            <a:t>千円となっている。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長野県下諏訪町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増減理由</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100">
              <a:solidFill>
                <a:schemeClr val="dk1"/>
              </a:solidFill>
              <a:effectLst/>
              <a:latin typeface="+mn-lt"/>
              <a:ea typeface="+mn-ea"/>
              <a:cs typeface="+mn-cs"/>
            </a:rPr>
            <a:t>　基金全体の推移について、平成元年（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3,400</a:t>
          </a:r>
          <a:r>
            <a:rPr kumimoji="1" lang="ja-JP" altLang="ja-JP" sz="1100">
              <a:solidFill>
                <a:schemeClr val="dk1"/>
              </a:solidFill>
              <a:effectLst/>
              <a:latin typeface="+mn-lt"/>
              <a:ea typeface="+mn-ea"/>
              <a:cs typeface="+mn-cs"/>
            </a:rPr>
            <a:t>万円）以降、毎年財政調整基金に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億円程度積立てを行っており、平成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年度では基金残高総額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回目のピークとなった。その後、財政調整基金は取り崩しを行わない財政運営を行っていたが、学校施設整備等のために行った公共施設整備基金の取り崩しの影響により、平成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9,300</a:t>
          </a:r>
          <a:r>
            <a:rPr kumimoji="1" lang="ja-JP" altLang="ja-JP" sz="1100">
              <a:solidFill>
                <a:schemeClr val="dk1"/>
              </a:solidFill>
              <a:effectLst/>
              <a:latin typeface="+mn-lt"/>
              <a:ea typeface="+mn-ea"/>
              <a:cs typeface="+mn-cs"/>
            </a:rPr>
            <a:t>万円と一時期より約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億円基金を減らすこととなった。また、平成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年度までは公債費の増加により、単年度の収入だけでは必要な経費を賄うことができず、財政調整基金を継続的に取り崩す状況が続き、財調残高は一時</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億円まで減少した。この状況を打開すべく行財政経営プランを策定し、計画的な積立て、取り崩しを行った結果、平成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回目のピークとなる基金総額</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万円まで回復した。その後基金を活用して事業実施をしてきているが、令和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年度は今後予定されている大型投資的事業の財源として活用するために特定目的基金への積立を</a:t>
          </a:r>
          <a:r>
            <a:rPr kumimoji="1" lang="ja-JP" altLang="en-US" sz="1100">
              <a:solidFill>
                <a:schemeClr val="dk1"/>
              </a:solidFill>
              <a:effectLst/>
              <a:latin typeface="+mn-lt"/>
              <a:ea typeface="+mn-ea"/>
              <a:cs typeface="+mn-cs"/>
            </a:rPr>
            <a:t>行っていたが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大型投資的事業への取崩し額が増加傾向にあり、</a:t>
          </a:r>
          <a:r>
            <a:rPr kumimoji="1" lang="ja-JP" altLang="ja-JP" sz="1100">
              <a:solidFill>
                <a:schemeClr val="dk1"/>
              </a:solidFill>
              <a:effectLst/>
              <a:latin typeface="+mn-lt"/>
              <a:ea typeface="+mn-ea"/>
              <a:cs typeface="+mn-cs"/>
            </a:rPr>
            <a:t>残高は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6,200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100">
              <a:solidFill>
                <a:schemeClr val="dk1"/>
              </a:solidFill>
              <a:effectLst/>
              <a:latin typeface="+mn-lt"/>
              <a:ea typeface="+mn-ea"/>
              <a:cs typeface="+mn-cs"/>
            </a:rPr>
            <a:t>　今後はこれまで行財政経営プランに沿って事業実施に向け計画的に積み立ててきた基金を取り崩して使用していく段階にきている。これにより基金総額は大幅に減となる見込みであるが、根本的な考え方は変えず、引き続き行財政経営プランを念頭に、中長期的な視野に立った実施計画等に基づき余剰が出れば財政調整基金や公共施設整備基金、地域開発整備基金を計画的に積立て、大型事業に必要な財源を確保していく。また将来世代負担の平準化を行うために、財政状況を勘案しながら繰上償還を見据えた減債基金への積立てにも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公共施設整備基金→公共施設整備に要する費用の財源に充てる。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地域開発整備基金→地域開発整備事業に要する費用の財源に充てる。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社会福祉基金→地域福祉の向上又は社会福祉施設整備の費用に充てる。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指定施設利用奨励基金→指定施設利用奨励補助金に充てる。</a:t>
          </a:r>
          <a:endParaRPr lang="ja-JP" altLang="ja-JP" sz="1400">
            <a:effectLst/>
          </a:endParaRPr>
        </a:p>
        <a:p>
          <a:r>
            <a:rPr kumimoji="1" lang="ja-JP" altLang="ja-JP" sz="1100">
              <a:solidFill>
                <a:schemeClr val="dk1"/>
              </a:solidFill>
              <a:effectLst/>
              <a:latin typeface="+mn-lt"/>
              <a:ea typeface="+mn-ea"/>
              <a:cs typeface="+mn-cs"/>
            </a:rPr>
            <a:t>ふるさとまちづくり基金→寄附者の意向に沿った事業の経費に充てる。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公共施設整備基金は、これまで行財政経営プランに基づき、大型投資事業の実施のために積立てを行ってきた。平成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年度には残高のピークである</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億円となったが、南小学校改築事業において約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億円を取り崩しを行った。令和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年度では、各公共施設の改修などのため</a:t>
          </a:r>
          <a:r>
            <a:rPr kumimoji="1" lang="en-US" altLang="ja-JP" sz="1100">
              <a:solidFill>
                <a:schemeClr val="dk1"/>
              </a:solidFill>
              <a:effectLst/>
              <a:latin typeface="+mn-lt"/>
              <a:ea typeface="+mn-ea"/>
              <a:cs typeface="+mn-cs"/>
            </a:rPr>
            <a:t>5,272</a:t>
          </a:r>
          <a:r>
            <a:rPr kumimoji="1" lang="ja-JP" altLang="ja-JP" sz="1100">
              <a:solidFill>
                <a:schemeClr val="dk1"/>
              </a:solidFill>
              <a:effectLst/>
              <a:latin typeface="+mn-lt"/>
              <a:ea typeface="+mn-ea"/>
              <a:cs typeface="+mn-cs"/>
            </a:rPr>
            <a:t>万円の取り崩しを行ったが、決算状況を見る中で今後の大規模改修等に備え、新たに約</a:t>
          </a:r>
          <a:r>
            <a:rPr kumimoji="1" lang="en-US" altLang="ja-JP" sz="1100">
              <a:solidFill>
                <a:schemeClr val="dk1"/>
              </a:solidFill>
              <a:effectLst/>
              <a:latin typeface="+mn-lt"/>
              <a:ea typeface="+mn-ea"/>
              <a:cs typeface="+mn-cs"/>
            </a:rPr>
            <a:t>7,000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円を積み立てることができたことから、残高は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1,400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円となった。地域開発整備基金も上記基金同様、行財政経営プランに基づき積立て及び取り崩しを行っている。道路・橋りょう改良を中心に充当を行っており、年々残高が減少してきているため、</a:t>
          </a:r>
          <a:r>
            <a:rPr kumimoji="1" lang="ja-JP" altLang="en-US" sz="1100">
              <a:solidFill>
                <a:schemeClr val="dk1"/>
              </a:solidFill>
              <a:effectLst/>
              <a:latin typeface="+mn-lt"/>
              <a:ea typeface="+mn-ea"/>
              <a:cs typeface="+mn-cs"/>
            </a:rPr>
            <a:t>多額の財源が必要となる</a:t>
          </a:r>
          <a:r>
            <a:rPr kumimoji="1" lang="ja-JP" altLang="ja-JP" sz="1100">
              <a:solidFill>
                <a:schemeClr val="dk1"/>
              </a:solidFill>
              <a:effectLst/>
              <a:latin typeface="+mn-lt"/>
              <a:ea typeface="+mn-ea"/>
              <a:cs typeface="+mn-cs"/>
            </a:rPr>
            <a:t>高木橋の改修事業等を見据えて新たに</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の積立てを行った。ふるさとまちづくり基金については、ふるさと納税分を一旦基金に積立て、翌年全てを取り崩し寄附者の意向に沿った事業に充当している。指定施設利用奨励基金については、果実運用型基金として指定施設利用奨励補助金に充当しており、基金残高の増減は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引き続き施設の老朽化対策や道路・橋りょう改良の実施が想定されるため、公共施設整備基金や地域開発整備基金の計画的積立てを行い、活用していくことで起債額を抑えるなど、中長期的視点に立った「計画投資」を推進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年度までは取り崩しにより減少傾向にあったが、平成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年度まで普通交付税の増により基金へ積立てを行った。本基金については、一時的な資金運用、不測の資金需要に対応するため、標準財政規模（</a:t>
          </a:r>
          <a:r>
            <a:rPr kumimoji="1" lang="en-US" altLang="ja-JP" sz="1100">
              <a:solidFill>
                <a:schemeClr val="dk1"/>
              </a:solidFill>
              <a:effectLst/>
              <a:latin typeface="+mn-lt"/>
              <a:ea typeface="+mn-ea"/>
              <a:cs typeface="+mn-cs"/>
            </a:rPr>
            <a:t>R4:53</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億円を目安に積み立ててきており、令和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年度末残高では、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6,700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目安として掲げた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億円を達成したことから当面は、同水準を維持しながらできる限り財政調整基金に頼らない予算編成を目指すが、</a:t>
          </a:r>
          <a:r>
            <a:rPr kumimoji="1" lang="ja-JP" altLang="en-US" sz="1100">
              <a:solidFill>
                <a:schemeClr val="dk1"/>
              </a:solidFill>
              <a:effectLst/>
              <a:latin typeface="+mn-lt"/>
              <a:ea typeface="+mn-ea"/>
              <a:cs typeface="+mn-cs"/>
            </a:rPr>
            <a:t>物価高騰の影響で経常経費の増加が見込まれ、財政調整基金を繰入れる予算となることが想定される。</a:t>
          </a:r>
          <a:r>
            <a:rPr kumimoji="1" lang="ja-JP" altLang="ja-JP" sz="1100">
              <a:solidFill>
                <a:schemeClr val="dk1"/>
              </a:solidFill>
              <a:effectLst/>
              <a:latin typeface="+mn-lt"/>
              <a:ea typeface="+mn-ea"/>
              <a:cs typeface="+mn-cs"/>
            </a:rPr>
            <a:t>災害など不測の事態においては行政サービスの質を落とすことの無いように必要最低限の取り崩しを視野に入れた財政運営を行っていく。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年度に南小学校改築事業債の繰上償還（</a:t>
          </a:r>
          <a:r>
            <a:rPr kumimoji="1" lang="en-US" altLang="ja-JP" sz="1100">
              <a:solidFill>
                <a:schemeClr val="dk1"/>
              </a:solidFill>
              <a:effectLst/>
              <a:latin typeface="+mn-lt"/>
              <a:ea typeface="+mn-ea"/>
              <a:cs typeface="+mn-cs"/>
            </a:rPr>
            <a:t>386,000</a:t>
          </a:r>
          <a:r>
            <a:rPr kumimoji="1" lang="ja-JP" altLang="ja-JP" sz="1100">
              <a:solidFill>
                <a:schemeClr val="dk1"/>
              </a:solidFill>
              <a:effectLst/>
              <a:latin typeface="+mn-lt"/>
              <a:ea typeface="+mn-ea"/>
              <a:cs typeface="+mn-cs"/>
            </a:rPr>
            <a:t>千円）を実施の際、取り崩しを行ったことで、しばらくの間、基金残高は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万円となっていたが、今後の公債費増加が見込まれることから、令和３年度</a:t>
          </a:r>
          <a:r>
            <a:rPr kumimoji="1" lang="ja-JP" altLang="en-US" sz="1100">
              <a:solidFill>
                <a:schemeClr val="dk1"/>
              </a:solidFill>
              <a:effectLst/>
              <a:latin typeface="+mn-lt"/>
              <a:ea typeface="+mn-ea"/>
              <a:cs typeface="+mn-cs"/>
            </a:rPr>
            <a:t>と５年度に積立てを行い、</a:t>
          </a:r>
          <a:r>
            <a:rPr kumimoji="1" lang="ja-JP" altLang="ja-JP" sz="1100">
              <a:solidFill>
                <a:schemeClr val="dk1"/>
              </a:solidFill>
              <a:effectLst/>
              <a:latin typeface="+mn-lt"/>
              <a:ea typeface="+mn-ea"/>
              <a:cs typeface="+mn-cs"/>
            </a:rPr>
            <a:t>基金残高は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今後の公債費負担の増大を考慮し、余剰金等を見据えた積立てを積極的に行っていく。そして基金を活用した繰上償還等も視野に入れ、公債費の平準化を行っていく。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R17" sqref="R17:V1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8513637</v>
      </c>
      <c r="BO4" s="449"/>
      <c r="BP4" s="449"/>
      <c r="BQ4" s="449"/>
      <c r="BR4" s="449"/>
      <c r="BS4" s="449"/>
      <c r="BT4" s="449"/>
      <c r="BU4" s="450"/>
      <c r="BV4" s="448">
        <v>8617932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8196242</v>
      </c>
      <c r="BO5" s="420"/>
      <c r="BP5" s="420"/>
      <c r="BQ5" s="420"/>
      <c r="BR5" s="420"/>
      <c r="BS5" s="420"/>
      <c r="BT5" s="420"/>
      <c r="BU5" s="421"/>
      <c r="BV5" s="419">
        <v>8300891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85.3</v>
      </c>
      <c r="CU5" s="417"/>
      <c r="CV5" s="417"/>
      <c r="CW5" s="417"/>
      <c r="CX5" s="417"/>
      <c r="CY5" s="417"/>
      <c r="CZ5" s="417"/>
      <c r="DA5" s="418"/>
      <c r="DB5" s="416">
        <v>84.1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317395</v>
      </c>
      <c r="BO6" s="420"/>
      <c r="BP6" s="420"/>
      <c r="BQ6" s="420"/>
      <c r="BR6" s="420"/>
      <c r="BS6" s="420"/>
      <c r="BT6" s="420"/>
      <c r="BU6" s="421"/>
      <c r="BV6" s="419">
        <v>317041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v>
      </c>
      <c r="CU6" s="563"/>
      <c r="CV6" s="563"/>
      <c r="CW6" s="563"/>
      <c r="CX6" s="563"/>
      <c r="CY6" s="563"/>
      <c r="CZ6" s="563"/>
      <c r="DA6" s="564"/>
      <c r="DB6" s="562">
        <v>85.7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2900</v>
      </c>
      <c r="BO7" s="420"/>
      <c r="BP7" s="420"/>
      <c r="BQ7" s="420"/>
      <c r="BR7" s="420"/>
      <c r="BS7" s="420"/>
      <c r="BT7" s="420"/>
      <c r="BU7" s="421"/>
      <c r="BV7" s="419">
        <v>2888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5292452</v>
      </c>
      <c r="CU7" s="420"/>
      <c r="CV7" s="420"/>
      <c r="CW7" s="420"/>
      <c r="CX7" s="420"/>
      <c r="CY7" s="420"/>
      <c r="CZ7" s="420"/>
      <c r="DA7" s="421"/>
      <c r="DB7" s="419">
        <v>5218119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314495</v>
      </c>
      <c r="BO8" s="420"/>
      <c r="BP8" s="420"/>
      <c r="BQ8" s="420"/>
      <c r="BR8" s="420"/>
      <c r="BS8" s="420"/>
      <c r="BT8" s="420"/>
      <c r="BU8" s="421"/>
      <c r="BV8" s="419">
        <v>314153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19155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342</v>
      </c>
      <c r="BO9" s="420"/>
      <c r="BP9" s="420"/>
      <c r="BQ9" s="420"/>
      <c r="BR9" s="420"/>
      <c r="BS9" s="420"/>
      <c r="BT9" s="420"/>
      <c r="BU9" s="421"/>
      <c r="BV9" s="419">
        <v>617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14.8</v>
      </c>
      <c r="CU9" s="417"/>
      <c r="CV9" s="417"/>
      <c r="CW9" s="417"/>
      <c r="CX9" s="417"/>
      <c r="CY9" s="417"/>
      <c r="CZ9" s="417"/>
      <c r="DA9" s="418"/>
      <c r="DB9" s="416">
        <v>14.3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20236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601</v>
      </c>
      <c r="BO10" s="420"/>
      <c r="BP10" s="420"/>
      <c r="BQ10" s="420"/>
      <c r="BR10" s="420"/>
      <c r="BS10" s="420"/>
      <c r="BT10" s="420"/>
      <c r="BU10" s="421"/>
      <c r="BV10" s="419">
        <v>11660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18823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18497</v>
      </c>
      <c r="S13" s="507"/>
      <c r="T13" s="507"/>
      <c r="U13" s="507"/>
      <c r="V13" s="508"/>
      <c r="W13" s="509" t="s">
        <v>131</v>
      </c>
      <c r="X13" s="405"/>
      <c r="Y13" s="405"/>
      <c r="Z13" s="405"/>
      <c r="AA13" s="405"/>
      <c r="AB13" s="406"/>
      <c r="AC13" s="372">
        <v>122</v>
      </c>
      <c r="AD13" s="373"/>
      <c r="AE13" s="373"/>
      <c r="AF13" s="373"/>
      <c r="AG13" s="374"/>
      <c r="AH13" s="372">
        <v>135</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943</v>
      </c>
      <c r="BO13" s="420"/>
      <c r="BP13" s="420"/>
      <c r="BQ13" s="420"/>
      <c r="BR13" s="420"/>
      <c r="BS13" s="420"/>
      <c r="BT13" s="420"/>
      <c r="BU13" s="421"/>
      <c r="BV13" s="419">
        <v>12277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v>
      </c>
      <c r="CU13" s="417"/>
      <c r="CV13" s="417"/>
      <c r="CW13" s="417"/>
      <c r="CX13" s="417"/>
      <c r="CY13" s="417"/>
      <c r="CZ13" s="417"/>
      <c r="DA13" s="418"/>
      <c r="DB13" s="416">
        <v>6.3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19108</v>
      </c>
      <c r="S14" s="507"/>
      <c r="T14" s="507"/>
      <c r="U14" s="507"/>
      <c r="V14" s="508"/>
      <c r="W14" s="510"/>
      <c r="X14" s="408"/>
      <c r="Y14" s="408"/>
      <c r="Z14" s="408"/>
      <c r="AA14" s="408"/>
      <c r="AB14" s="409"/>
      <c r="AC14" s="499">
        <v>1.4</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29.6</v>
      </c>
      <c r="CU14" s="517"/>
      <c r="CV14" s="517"/>
      <c r="CW14" s="517"/>
      <c r="CX14" s="517"/>
      <c r="CY14" s="517"/>
      <c r="CZ14" s="517"/>
      <c r="DA14" s="518"/>
      <c r="DB14" s="516">
        <v>35.9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18799</v>
      </c>
      <c r="S15" s="507"/>
      <c r="T15" s="507"/>
      <c r="U15" s="507"/>
      <c r="V15" s="508"/>
      <c r="W15" s="509" t="s">
        <v>137</v>
      </c>
      <c r="X15" s="405"/>
      <c r="Y15" s="405"/>
      <c r="Z15" s="405"/>
      <c r="AA15" s="405"/>
      <c r="AB15" s="406"/>
      <c r="AC15" s="372">
        <v>3345</v>
      </c>
      <c r="AD15" s="373"/>
      <c r="AE15" s="373"/>
      <c r="AF15" s="373"/>
      <c r="AG15" s="374"/>
      <c r="AH15" s="372">
        <v>3641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2438309</v>
      </c>
      <c r="BO15" s="449"/>
      <c r="BP15" s="449"/>
      <c r="BQ15" s="449"/>
      <c r="BR15" s="449"/>
      <c r="BS15" s="449"/>
      <c r="BT15" s="449"/>
      <c r="BU15" s="450"/>
      <c r="BV15" s="448">
        <v>2359444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37.1</v>
      </c>
      <c r="AD16" s="500"/>
      <c r="AE16" s="500"/>
      <c r="AF16" s="500"/>
      <c r="AG16" s="501"/>
      <c r="AH16" s="499">
        <v>37.9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4592985</v>
      </c>
      <c r="BO16" s="420"/>
      <c r="BP16" s="420"/>
      <c r="BQ16" s="420"/>
      <c r="BR16" s="420"/>
      <c r="BS16" s="420"/>
      <c r="BT16" s="420"/>
      <c r="BU16" s="421"/>
      <c r="BV16" s="419">
        <v>4477682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5542</v>
      </c>
      <c r="AD17" s="373"/>
      <c r="AE17" s="373"/>
      <c r="AF17" s="373"/>
      <c r="AG17" s="374"/>
      <c r="AH17" s="372">
        <v>5830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3093734</v>
      </c>
      <c r="BO17" s="420"/>
      <c r="BP17" s="420"/>
      <c r="BQ17" s="420"/>
      <c r="BR17" s="420"/>
      <c r="BS17" s="420"/>
      <c r="BT17" s="420"/>
      <c r="BU17" s="421"/>
      <c r="BV17" s="419">
        <v>2998528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66.87</v>
      </c>
      <c r="M18" s="472"/>
      <c r="N18" s="472"/>
      <c r="O18" s="472"/>
      <c r="P18" s="472"/>
      <c r="Q18" s="472"/>
      <c r="R18" s="473"/>
      <c r="S18" s="473"/>
      <c r="T18" s="473"/>
      <c r="U18" s="473"/>
      <c r="V18" s="474"/>
      <c r="W18" s="490"/>
      <c r="X18" s="491"/>
      <c r="Y18" s="491"/>
      <c r="Z18" s="491"/>
      <c r="AA18" s="491"/>
      <c r="AB18" s="515"/>
      <c r="AC18" s="389">
        <v>61.5</v>
      </c>
      <c r="AD18" s="390"/>
      <c r="AE18" s="390"/>
      <c r="AF18" s="390"/>
      <c r="AG18" s="475"/>
      <c r="AH18" s="389">
        <v>60.7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4528609</v>
      </c>
      <c r="BO18" s="420"/>
      <c r="BP18" s="420"/>
      <c r="BQ18" s="420"/>
      <c r="BR18" s="420"/>
      <c r="BS18" s="420"/>
      <c r="BT18" s="420"/>
      <c r="BU18" s="421"/>
      <c r="BV18" s="419">
        <v>4463139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286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6316045</v>
      </c>
      <c r="BO19" s="420"/>
      <c r="BP19" s="420"/>
      <c r="BQ19" s="420"/>
      <c r="BR19" s="420"/>
      <c r="BS19" s="420"/>
      <c r="BT19" s="420"/>
      <c r="BU19" s="421"/>
      <c r="BV19" s="419">
        <v>6334450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7847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9097766</v>
      </c>
      <c r="BO22" s="449"/>
      <c r="BP22" s="449"/>
      <c r="BQ22" s="449"/>
      <c r="BR22" s="449"/>
      <c r="BS22" s="449"/>
      <c r="BT22" s="449"/>
      <c r="BU22" s="450"/>
      <c r="BV22" s="448">
        <v>9524363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6649638</v>
      </c>
      <c r="BO23" s="420"/>
      <c r="BP23" s="420"/>
      <c r="BQ23" s="420"/>
      <c r="BR23" s="420"/>
      <c r="BS23" s="420"/>
      <c r="BT23" s="420"/>
      <c r="BU23" s="421"/>
      <c r="BV23" s="419">
        <v>7201553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7620</v>
      </c>
      <c r="R24" s="373"/>
      <c r="S24" s="373"/>
      <c r="T24" s="373"/>
      <c r="U24" s="373"/>
      <c r="V24" s="374"/>
      <c r="W24" s="462"/>
      <c r="X24" s="399"/>
      <c r="Y24" s="400"/>
      <c r="Z24" s="375" t="s">
        <v>162</v>
      </c>
      <c r="AA24" s="376"/>
      <c r="AB24" s="376"/>
      <c r="AC24" s="376"/>
      <c r="AD24" s="376"/>
      <c r="AE24" s="376"/>
      <c r="AF24" s="376"/>
      <c r="AG24" s="377"/>
      <c r="AH24" s="372">
        <v>187</v>
      </c>
      <c r="AI24" s="373"/>
      <c r="AJ24" s="373"/>
      <c r="AK24" s="373"/>
      <c r="AL24" s="374"/>
      <c r="AM24" s="372">
        <v>526592</v>
      </c>
      <c r="AN24" s="373"/>
      <c r="AO24" s="373"/>
      <c r="AP24" s="373"/>
      <c r="AQ24" s="373"/>
      <c r="AR24" s="374"/>
      <c r="AS24" s="372">
        <v>2816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5439876</v>
      </c>
      <c r="BO24" s="420"/>
      <c r="BP24" s="420"/>
      <c r="BQ24" s="420"/>
      <c r="BR24" s="420"/>
      <c r="BS24" s="420"/>
      <c r="BT24" s="420"/>
      <c r="BU24" s="421"/>
      <c r="BV24" s="419">
        <v>5559485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1552215</v>
      </c>
      <c r="BO25" s="449"/>
      <c r="BP25" s="449"/>
      <c r="BQ25" s="449"/>
      <c r="BR25" s="449"/>
      <c r="BS25" s="449"/>
      <c r="BT25" s="449"/>
      <c r="BU25" s="450"/>
      <c r="BV25" s="448">
        <v>213882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5485</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3280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2660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1067394</v>
      </c>
      <c r="BO28" s="449"/>
      <c r="BP28" s="449"/>
      <c r="BQ28" s="449"/>
      <c r="BR28" s="449"/>
      <c r="BS28" s="449"/>
      <c r="BT28" s="449"/>
      <c r="BU28" s="450"/>
      <c r="BV28" s="448">
        <v>1066793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11</v>
      </c>
      <c r="M29" s="373"/>
      <c r="N29" s="373"/>
      <c r="O29" s="373"/>
      <c r="P29" s="374"/>
      <c r="Q29" s="372">
        <v>2370</v>
      </c>
      <c r="R29" s="373"/>
      <c r="S29" s="373"/>
      <c r="T29" s="373"/>
      <c r="U29" s="373"/>
      <c r="V29" s="374"/>
      <c r="W29" s="463"/>
      <c r="X29" s="464"/>
      <c r="Y29" s="465"/>
      <c r="Z29" s="375" t="s">
        <v>177</v>
      </c>
      <c r="AA29" s="376"/>
      <c r="AB29" s="376"/>
      <c r="AC29" s="376"/>
      <c r="AD29" s="376"/>
      <c r="AE29" s="376"/>
      <c r="AF29" s="376"/>
      <c r="AG29" s="377"/>
      <c r="AH29" s="372">
        <v>187</v>
      </c>
      <c r="AI29" s="373"/>
      <c r="AJ29" s="373"/>
      <c r="AK29" s="373"/>
      <c r="AL29" s="374"/>
      <c r="AM29" s="372">
        <v>526592</v>
      </c>
      <c r="AN29" s="373"/>
      <c r="AO29" s="373"/>
      <c r="AP29" s="373"/>
      <c r="AQ29" s="373"/>
      <c r="AR29" s="374"/>
      <c r="AS29" s="372">
        <v>2816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130363</v>
      </c>
      <c r="BO29" s="420"/>
      <c r="BP29" s="420"/>
      <c r="BQ29" s="420"/>
      <c r="BR29" s="420"/>
      <c r="BS29" s="420"/>
      <c r="BT29" s="420"/>
      <c r="BU29" s="421"/>
      <c r="BV29" s="419">
        <v>103603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1163839</v>
      </c>
      <c r="BO30" s="454"/>
      <c r="BP30" s="454"/>
      <c r="BQ30" s="454"/>
      <c r="BR30" s="454"/>
      <c r="BS30" s="454"/>
      <c r="BT30" s="454"/>
      <c r="BU30" s="455"/>
      <c r="BV30" s="453">
        <v>1203242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温泉事業特別会計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下諏訪町土地開発公社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f t="shared" ref="CO35:CO43" si="3">IF(CQ35="","",CO34+1)</f>
        <v>11</v>
      </c>
      <c r="CP35" s="367"/>
      <c r="CQ35" s="368" t="str">
        <f>IF('各会計、関係団体の財政状況及び健全化判断比率'!BS8="","",'各会計、関係団体の財政状況及び健全化判断比率'!BS8)</f>
        <v>社団法人　下諏訪町地域開発公社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特別養護老人ホーム事業特別会計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交通災害共済事業特別会計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FqBCqvdHoVF/+nSmIKDMJ7ksMsKqxYU9TYHaC1Y7aLxsfGNKSkstZFqMTGtswWKeIHLhfHN+DNNkKW2iMBoZw==" saltValue="hPBoSKNdad934t7zyJje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2569501</v>
      </c>
      <c r="S5" s="674"/>
      <c r="T5" s="674"/>
      <c r="U5" s="674"/>
      <c r="V5" s="674"/>
      <c r="W5" s="674"/>
      <c r="X5" s="674"/>
      <c r="Y5" s="702"/>
      <c r="Z5" s="715">
        <v>30.2</v>
      </c>
      <c r="AA5" s="715"/>
      <c r="AB5" s="715"/>
      <c r="AC5" s="715"/>
      <c r="AD5" s="716">
        <v>2432324</v>
      </c>
      <c r="AE5" s="716"/>
      <c r="AF5" s="716"/>
      <c r="AG5" s="716"/>
      <c r="AH5" s="716"/>
      <c r="AI5" s="716"/>
      <c r="AJ5" s="716"/>
      <c r="AK5" s="716"/>
      <c r="AL5" s="703">
        <v>46.2</v>
      </c>
      <c r="AM5" s="685"/>
      <c r="AN5" s="685"/>
      <c r="AO5" s="704"/>
      <c r="AP5" s="676" t="s">
        <v>216</v>
      </c>
      <c r="AQ5" s="677"/>
      <c r="AR5" s="677"/>
      <c r="AS5" s="677"/>
      <c r="AT5" s="677"/>
      <c r="AU5" s="677"/>
      <c r="AV5" s="677"/>
      <c r="AW5" s="677"/>
      <c r="AX5" s="677"/>
      <c r="AY5" s="677"/>
      <c r="AZ5" s="677"/>
      <c r="BA5" s="677"/>
      <c r="BB5" s="677"/>
      <c r="BC5" s="677"/>
      <c r="BD5" s="677"/>
      <c r="BE5" s="677"/>
      <c r="BF5" s="678"/>
      <c r="BG5" s="621">
        <v>2429532</v>
      </c>
      <c r="BH5" s="622"/>
      <c r="BI5" s="622"/>
      <c r="BJ5" s="622"/>
      <c r="BK5" s="622"/>
      <c r="BL5" s="622"/>
      <c r="BM5" s="622"/>
      <c r="BN5" s="623"/>
      <c r="BO5" s="659">
        <v>94.6</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58370</v>
      </c>
      <c r="S6" s="622"/>
      <c r="T6" s="622"/>
      <c r="U6" s="622"/>
      <c r="V6" s="622"/>
      <c r="W6" s="622"/>
      <c r="X6" s="622"/>
      <c r="Y6" s="623"/>
      <c r="Z6" s="659">
        <v>0.7</v>
      </c>
      <c r="AA6" s="659"/>
      <c r="AB6" s="659"/>
      <c r="AC6" s="659"/>
      <c r="AD6" s="660">
        <v>58370</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2429532</v>
      </c>
      <c r="BH6" s="622"/>
      <c r="BI6" s="622"/>
      <c r="BJ6" s="622"/>
      <c r="BK6" s="622"/>
      <c r="BL6" s="622"/>
      <c r="BM6" s="622"/>
      <c r="BN6" s="623"/>
      <c r="BO6" s="659">
        <v>94.6</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94302</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94302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858</v>
      </c>
      <c r="S7" s="622"/>
      <c r="T7" s="622"/>
      <c r="U7" s="622"/>
      <c r="V7" s="622"/>
      <c r="W7" s="622"/>
      <c r="X7" s="622"/>
      <c r="Y7" s="623"/>
      <c r="Z7" s="659">
        <v>0</v>
      </c>
      <c r="AA7" s="659"/>
      <c r="AB7" s="659"/>
      <c r="AC7" s="659"/>
      <c r="AD7" s="660">
        <v>858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1237012</v>
      </c>
      <c r="BH7" s="622"/>
      <c r="BI7" s="622"/>
      <c r="BJ7" s="622"/>
      <c r="BK7" s="622"/>
      <c r="BL7" s="622"/>
      <c r="BM7" s="622"/>
      <c r="BN7" s="623"/>
      <c r="BO7" s="659">
        <v>48.1</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1058384</v>
      </c>
      <c r="CS7" s="622"/>
      <c r="CT7" s="622"/>
      <c r="CU7" s="622"/>
      <c r="CV7" s="622"/>
      <c r="CW7" s="622"/>
      <c r="CX7" s="622"/>
      <c r="CY7" s="623"/>
      <c r="CZ7" s="659">
        <v>12.9</v>
      </c>
      <c r="DA7" s="659"/>
      <c r="DB7" s="659"/>
      <c r="DC7" s="659"/>
      <c r="DD7" s="627">
        <v>20499</v>
      </c>
      <c r="DE7" s="622"/>
      <c r="DF7" s="622"/>
      <c r="DG7" s="622"/>
      <c r="DH7" s="622"/>
      <c r="DI7" s="622"/>
      <c r="DJ7" s="622"/>
      <c r="DK7" s="622"/>
      <c r="DL7" s="622"/>
      <c r="DM7" s="622"/>
      <c r="DN7" s="622"/>
      <c r="DO7" s="622"/>
      <c r="DP7" s="623"/>
      <c r="DQ7" s="627">
        <v>964576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15746</v>
      </c>
      <c r="S8" s="622"/>
      <c r="T8" s="622"/>
      <c r="U8" s="622"/>
      <c r="V8" s="622"/>
      <c r="W8" s="622"/>
      <c r="X8" s="622"/>
      <c r="Y8" s="623"/>
      <c r="Z8" s="659">
        <v>0.2</v>
      </c>
      <c r="AA8" s="659"/>
      <c r="AB8" s="659"/>
      <c r="AC8" s="659"/>
      <c r="AD8" s="660">
        <v>15746</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36006</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2813546</v>
      </c>
      <c r="CS8" s="622"/>
      <c r="CT8" s="622"/>
      <c r="CU8" s="622"/>
      <c r="CV8" s="622"/>
      <c r="CW8" s="622"/>
      <c r="CX8" s="622"/>
      <c r="CY8" s="623"/>
      <c r="CZ8" s="659">
        <v>34.299999999999997</v>
      </c>
      <c r="DA8" s="659"/>
      <c r="DB8" s="659"/>
      <c r="DC8" s="659"/>
      <c r="DD8" s="627">
        <v>185</v>
      </c>
      <c r="DE8" s="622"/>
      <c r="DF8" s="622"/>
      <c r="DG8" s="622"/>
      <c r="DH8" s="622"/>
      <c r="DI8" s="622"/>
      <c r="DJ8" s="622"/>
      <c r="DK8" s="622"/>
      <c r="DL8" s="622"/>
      <c r="DM8" s="622"/>
      <c r="DN8" s="622"/>
      <c r="DO8" s="622"/>
      <c r="DP8" s="623"/>
      <c r="DQ8" s="627">
        <v>1916005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15652</v>
      </c>
      <c r="S9" s="622"/>
      <c r="T9" s="622"/>
      <c r="U9" s="622"/>
      <c r="V9" s="622"/>
      <c r="W9" s="622"/>
      <c r="X9" s="622"/>
      <c r="Y9" s="623"/>
      <c r="Z9" s="659">
        <v>0.2</v>
      </c>
      <c r="AA9" s="659"/>
      <c r="AB9" s="659"/>
      <c r="AC9" s="659"/>
      <c r="AD9" s="660">
        <v>15652</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1040575</v>
      </c>
      <c r="BH9" s="622"/>
      <c r="BI9" s="622"/>
      <c r="BJ9" s="622"/>
      <c r="BK9" s="622"/>
      <c r="BL9" s="622"/>
      <c r="BM9" s="622"/>
      <c r="BN9" s="623"/>
      <c r="BO9" s="659">
        <v>40.5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567557</v>
      </c>
      <c r="CS9" s="622"/>
      <c r="CT9" s="622"/>
      <c r="CU9" s="622"/>
      <c r="CV9" s="622"/>
      <c r="CW9" s="622"/>
      <c r="CX9" s="622"/>
      <c r="CY9" s="623"/>
      <c r="CZ9" s="659">
        <v>6.9</v>
      </c>
      <c r="DA9" s="659"/>
      <c r="DB9" s="659"/>
      <c r="DC9" s="659"/>
      <c r="DD9" s="627">
        <v>9390</v>
      </c>
      <c r="DE9" s="622"/>
      <c r="DF9" s="622"/>
      <c r="DG9" s="622"/>
      <c r="DH9" s="622"/>
      <c r="DI9" s="622"/>
      <c r="DJ9" s="622"/>
      <c r="DK9" s="622"/>
      <c r="DL9" s="622"/>
      <c r="DM9" s="622"/>
      <c r="DN9" s="622"/>
      <c r="DO9" s="622"/>
      <c r="DP9" s="623"/>
      <c r="DQ9" s="627">
        <v>456808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58674</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82247</v>
      </c>
      <c r="CS10" s="622"/>
      <c r="CT10" s="622"/>
      <c r="CU10" s="622"/>
      <c r="CV10" s="622"/>
      <c r="CW10" s="622"/>
      <c r="CX10" s="622"/>
      <c r="CY10" s="623"/>
      <c r="CZ10" s="659">
        <v>1</v>
      </c>
      <c r="DA10" s="659"/>
      <c r="DB10" s="659"/>
      <c r="DC10" s="659"/>
      <c r="DD10" s="627">
        <v>2993</v>
      </c>
      <c r="DE10" s="622"/>
      <c r="DF10" s="622"/>
      <c r="DG10" s="622"/>
      <c r="DH10" s="622"/>
      <c r="DI10" s="622"/>
      <c r="DJ10" s="622"/>
      <c r="DK10" s="622"/>
      <c r="DL10" s="622"/>
      <c r="DM10" s="622"/>
      <c r="DN10" s="622"/>
      <c r="DO10" s="622"/>
      <c r="DP10" s="623"/>
      <c r="DQ10" s="627">
        <v>52622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497898</v>
      </c>
      <c r="S11" s="622"/>
      <c r="T11" s="622"/>
      <c r="U11" s="622"/>
      <c r="V11" s="622"/>
      <c r="W11" s="622"/>
      <c r="X11" s="622"/>
      <c r="Y11" s="623"/>
      <c r="Z11" s="624">
        <v>5.8</v>
      </c>
      <c r="AA11" s="625"/>
      <c r="AB11" s="625"/>
      <c r="AC11" s="626"/>
      <c r="AD11" s="627">
        <v>497898</v>
      </c>
      <c r="AE11" s="622"/>
      <c r="AF11" s="622"/>
      <c r="AG11" s="622"/>
      <c r="AH11" s="622"/>
      <c r="AI11" s="622"/>
      <c r="AJ11" s="622"/>
      <c r="AK11" s="623"/>
      <c r="AL11" s="624">
        <v>9.5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101757</v>
      </c>
      <c r="BH11" s="622"/>
      <c r="BI11" s="622"/>
      <c r="BJ11" s="622"/>
      <c r="BK11" s="622"/>
      <c r="BL11" s="622"/>
      <c r="BM11" s="622"/>
      <c r="BN11" s="623"/>
      <c r="BO11" s="659">
        <v>4</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62459</v>
      </c>
      <c r="CS11" s="622"/>
      <c r="CT11" s="622"/>
      <c r="CU11" s="622"/>
      <c r="CV11" s="622"/>
      <c r="CW11" s="622"/>
      <c r="CX11" s="622"/>
      <c r="CY11" s="623"/>
      <c r="CZ11" s="659">
        <v>0.8</v>
      </c>
      <c r="DA11" s="659"/>
      <c r="DB11" s="659"/>
      <c r="DC11" s="659"/>
      <c r="DD11" s="627">
        <v>17233</v>
      </c>
      <c r="DE11" s="622"/>
      <c r="DF11" s="622"/>
      <c r="DG11" s="622"/>
      <c r="DH11" s="622"/>
      <c r="DI11" s="622"/>
      <c r="DJ11" s="622"/>
      <c r="DK11" s="622"/>
      <c r="DL11" s="622"/>
      <c r="DM11" s="622"/>
      <c r="DN11" s="622"/>
      <c r="DO11" s="622"/>
      <c r="DP11" s="623"/>
      <c r="DQ11" s="627">
        <v>53977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1008434</v>
      </c>
      <c r="BH12" s="622"/>
      <c r="BI12" s="622"/>
      <c r="BJ12" s="622"/>
      <c r="BK12" s="622"/>
      <c r="BL12" s="622"/>
      <c r="BM12" s="622"/>
      <c r="BN12" s="623"/>
      <c r="BO12" s="659">
        <v>39.200000000000003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705180</v>
      </c>
      <c r="CS12" s="622"/>
      <c r="CT12" s="622"/>
      <c r="CU12" s="622"/>
      <c r="CV12" s="622"/>
      <c r="CW12" s="622"/>
      <c r="CX12" s="622"/>
      <c r="CY12" s="623"/>
      <c r="CZ12" s="659">
        <v>8.6</v>
      </c>
      <c r="DA12" s="659"/>
      <c r="DB12" s="659"/>
      <c r="DC12" s="659"/>
      <c r="DD12" s="627">
        <v>12535</v>
      </c>
      <c r="DE12" s="622"/>
      <c r="DF12" s="622"/>
      <c r="DG12" s="622"/>
      <c r="DH12" s="622"/>
      <c r="DI12" s="622"/>
      <c r="DJ12" s="622"/>
      <c r="DK12" s="622"/>
      <c r="DL12" s="622"/>
      <c r="DM12" s="622"/>
      <c r="DN12" s="622"/>
      <c r="DO12" s="622"/>
      <c r="DP12" s="623"/>
      <c r="DQ12" s="627">
        <v>318297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998864</v>
      </c>
      <c r="BH13" s="622"/>
      <c r="BI13" s="622"/>
      <c r="BJ13" s="622"/>
      <c r="BK13" s="622"/>
      <c r="BL13" s="622"/>
      <c r="BM13" s="622"/>
      <c r="BN13" s="623"/>
      <c r="BO13" s="659">
        <v>38.9</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680367</v>
      </c>
      <c r="CS13" s="622"/>
      <c r="CT13" s="622"/>
      <c r="CU13" s="622"/>
      <c r="CV13" s="622"/>
      <c r="CW13" s="622"/>
      <c r="CX13" s="622"/>
      <c r="CY13" s="623"/>
      <c r="CZ13" s="659">
        <v>8.3000000000000007</v>
      </c>
      <c r="DA13" s="659"/>
      <c r="DB13" s="659"/>
      <c r="DC13" s="659"/>
      <c r="DD13" s="627">
        <v>414380</v>
      </c>
      <c r="DE13" s="622"/>
      <c r="DF13" s="622"/>
      <c r="DG13" s="622"/>
      <c r="DH13" s="622"/>
      <c r="DI13" s="622"/>
      <c r="DJ13" s="622"/>
      <c r="DK13" s="622"/>
      <c r="DL13" s="622"/>
      <c r="DM13" s="622"/>
      <c r="DN13" s="622"/>
      <c r="DO13" s="622"/>
      <c r="DP13" s="623"/>
      <c r="DQ13" s="627">
        <v>254120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111</v>
      </c>
      <c r="S14" s="622"/>
      <c r="T14" s="622"/>
      <c r="U14" s="622"/>
      <c r="V14" s="622"/>
      <c r="W14" s="622"/>
      <c r="X14" s="622"/>
      <c r="Y14" s="623"/>
      <c r="Z14" s="659">
        <v>0</v>
      </c>
      <c r="AA14" s="659"/>
      <c r="AB14" s="659"/>
      <c r="AC14" s="659"/>
      <c r="AD14" s="660">
        <v>111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72922</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336081</v>
      </c>
      <c r="CS14" s="622"/>
      <c r="CT14" s="622"/>
      <c r="CU14" s="622"/>
      <c r="CV14" s="622"/>
      <c r="CW14" s="622"/>
      <c r="CX14" s="622"/>
      <c r="CY14" s="623"/>
      <c r="CZ14" s="659">
        <v>4.0999999999999996</v>
      </c>
      <c r="DA14" s="659"/>
      <c r="DB14" s="659"/>
      <c r="DC14" s="659"/>
      <c r="DD14" s="627">
        <v>28318</v>
      </c>
      <c r="DE14" s="622"/>
      <c r="DF14" s="622"/>
      <c r="DG14" s="622"/>
      <c r="DH14" s="622"/>
      <c r="DI14" s="622"/>
      <c r="DJ14" s="622"/>
      <c r="DK14" s="622"/>
      <c r="DL14" s="622"/>
      <c r="DM14" s="622"/>
      <c r="DN14" s="622"/>
      <c r="DO14" s="622"/>
      <c r="DP14" s="623"/>
      <c r="DQ14" s="627">
        <v>301451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111164</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858371</v>
      </c>
      <c r="CS15" s="622"/>
      <c r="CT15" s="622"/>
      <c r="CU15" s="622"/>
      <c r="CV15" s="622"/>
      <c r="CW15" s="622"/>
      <c r="CX15" s="622"/>
      <c r="CY15" s="623"/>
      <c r="CZ15" s="659">
        <v>10.5</v>
      </c>
      <c r="DA15" s="659"/>
      <c r="DB15" s="659"/>
      <c r="DC15" s="659"/>
      <c r="DD15" s="627">
        <v>141297</v>
      </c>
      <c r="DE15" s="622"/>
      <c r="DF15" s="622"/>
      <c r="DG15" s="622"/>
      <c r="DH15" s="622"/>
      <c r="DI15" s="622"/>
      <c r="DJ15" s="622"/>
      <c r="DK15" s="622"/>
      <c r="DL15" s="622"/>
      <c r="DM15" s="622"/>
      <c r="DN15" s="622"/>
      <c r="DO15" s="622"/>
      <c r="DP15" s="623"/>
      <c r="DQ15" s="627">
        <v>648744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4380</v>
      </c>
      <c r="S16" s="622"/>
      <c r="T16" s="622"/>
      <c r="U16" s="622"/>
      <c r="V16" s="622"/>
      <c r="W16" s="622"/>
      <c r="X16" s="622"/>
      <c r="Y16" s="623"/>
      <c r="Z16" s="659">
        <v>0.1</v>
      </c>
      <c r="AA16" s="659"/>
      <c r="AB16" s="659"/>
      <c r="AC16" s="659"/>
      <c r="AD16" s="660">
        <v>4380</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41207</v>
      </c>
      <c r="S17" s="622"/>
      <c r="T17" s="622"/>
      <c r="U17" s="622"/>
      <c r="V17" s="622"/>
      <c r="W17" s="622"/>
      <c r="X17" s="622"/>
      <c r="Y17" s="623"/>
      <c r="Z17" s="659">
        <v>0.5</v>
      </c>
      <c r="AA17" s="659"/>
      <c r="AB17" s="659"/>
      <c r="AC17" s="659"/>
      <c r="AD17" s="660">
        <v>41207</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937748</v>
      </c>
      <c r="CS17" s="622"/>
      <c r="CT17" s="622"/>
      <c r="CU17" s="622"/>
      <c r="CV17" s="622"/>
      <c r="CW17" s="622"/>
      <c r="CX17" s="622"/>
      <c r="CY17" s="623"/>
      <c r="CZ17" s="659">
        <v>11.4</v>
      </c>
      <c r="DA17" s="659"/>
      <c r="DB17" s="659"/>
      <c r="DC17" s="659"/>
      <c r="DD17" s="627" t="s">
        <v>122</v>
      </c>
      <c r="DE17" s="622"/>
      <c r="DF17" s="622"/>
      <c r="DG17" s="622"/>
      <c r="DH17" s="622"/>
      <c r="DI17" s="622"/>
      <c r="DJ17" s="622"/>
      <c r="DK17" s="622"/>
      <c r="DL17" s="622"/>
      <c r="DM17" s="622"/>
      <c r="DN17" s="622"/>
      <c r="DO17" s="622"/>
      <c r="DP17" s="623"/>
      <c r="DQ17" s="627">
        <v>937748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17793</v>
      </c>
      <c r="S18" s="622"/>
      <c r="T18" s="622"/>
      <c r="U18" s="622"/>
      <c r="V18" s="622"/>
      <c r="W18" s="622"/>
      <c r="X18" s="622"/>
      <c r="Y18" s="623"/>
      <c r="Z18" s="659">
        <v>0.2</v>
      </c>
      <c r="AA18" s="659"/>
      <c r="AB18" s="659"/>
      <c r="AC18" s="659"/>
      <c r="AD18" s="660">
        <v>17793</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14267</v>
      </c>
      <c r="S19" s="622"/>
      <c r="T19" s="622"/>
      <c r="U19" s="622"/>
      <c r="V19" s="622"/>
      <c r="W19" s="622"/>
      <c r="X19" s="622"/>
      <c r="Y19" s="623"/>
      <c r="Z19" s="659">
        <v>0.2</v>
      </c>
      <c r="AA19" s="659"/>
      <c r="AB19" s="659"/>
      <c r="AC19" s="659"/>
      <c r="AD19" s="660">
        <v>14267</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139969</v>
      </c>
      <c r="BH19" s="622"/>
      <c r="BI19" s="622"/>
      <c r="BJ19" s="622"/>
      <c r="BK19" s="622"/>
      <c r="BL19" s="622"/>
      <c r="BM19" s="622"/>
      <c r="BN19" s="623"/>
      <c r="BO19" s="659">
        <v>5.4</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3526</v>
      </c>
      <c r="S20" s="622"/>
      <c r="T20" s="622"/>
      <c r="U20" s="622"/>
      <c r="V20" s="622"/>
      <c r="W20" s="622"/>
      <c r="X20" s="622"/>
      <c r="Y20" s="623"/>
      <c r="Z20" s="659">
        <v>0</v>
      </c>
      <c r="AA20" s="659"/>
      <c r="AB20" s="659"/>
      <c r="AC20" s="659"/>
      <c r="AD20" s="660">
        <v>3526</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139969</v>
      </c>
      <c r="BH20" s="622"/>
      <c r="BI20" s="622"/>
      <c r="BJ20" s="622"/>
      <c r="BK20" s="622"/>
      <c r="BL20" s="622"/>
      <c r="BM20" s="622"/>
      <c r="BN20" s="623"/>
      <c r="BO20" s="659">
        <v>5.4</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8196242</v>
      </c>
      <c r="CS20" s="622"/>
      <c r="CT20" s="622"/>
      <c r="CU20" s="622"/>
      <c r="CV20" s="622"/>
      <c r="CW20" s="622"/>
      <c r="CX20" s="622"/>
      <c r="CY20" s="623"/>
      <c r="CZ20" s="659">
        <v>100</v>
      </c>
      <c r="DA20" s="659"/>
      <c r="DB20" s="659"/>
      <c r="DC20" s="659"/>
      <c r="DD20" s="627">
        <v>646830</v>
      </c>
      <c r="DE20" s="622"/>
      <c r="DF20" s="622"/>
      <c r="DG20" s="622"/>
      <c r="DH20" s="622"/>
      <c r="DI20" s="622"/>
      <c r="DJ20" s="622"/>
      <c r="DK20" s="622"/>
      <c r="DL20" s="622"/>
      <c r="DM20" s="622"/>
      <c r="DN20" s="622"/>
      <c r="DO20" s="622"/>
      <c r="DP20" s="623"/>
      <c r="DQ20" s="627">
        <v>5998650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2327782</v>
      </c>
      <c r="S21" s="622"/>
      <c r="T21" s="622"/>
      <c r="U21" s="622"/>
      <c r="V21" s="622"/>
      <c r="W21" s="622"/>
      <c r="X21" s="622"/>
      <c r="Y21" s="623"/>
      <c r="Z21" s="659">
        <v>27.3</v>
      </c>
      <c r="AA21" s="659"/>
      <c r="AB21" s="659"/>
      <c r="AC21" s="659"/>
      <c r="AD21" s="660">
        <v>2155190</v>
      </c>
      <c r="AE21" s="660"/>
      <c r="AF21" s="660"/>
      <c r="AG21" s="660"/>
      <c r="AH21" s="660"/>
      <c r="AI21" s="660"/>
      <c r="AJ21" s="660"/>
      <c r="AK21" s="660"/>
      <c r="AL21" s="624">
        <v>40.9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2792</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2155190</v>
      </c>
      <c r="S22" s="622"/>
      <c r="T22" s="622"/>
      <c r="U22" s="622"/>
      <c r="V22" s="622"/>
      <c r="W22" s="622"/>
      <c r="X22" s="622"/>
      <c r="Y22" s="623"/>
      <c r="Z22" s="659">
        <v>25.3</v>
      </c>
      <c r="AA22" s="659"/>
      <c r="AB22" s="659"/>
      <c r="AC22" s="659"/>
      <c r="AD22" s="660">
        <v>2155190</v>
      </c>
      <c r="AE22" s="660"/>
      <c r="AF22" s="660"/>
      <c r="AG22" s="660"/>
      <c r="AH22" s="660"/>
      <c r="AI22" s="660"/>
      <c r="AJ22" s="660"/>
      <c r="AK22" s="660"/>
      <c r="AL22" s="624">
        <v>40.9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172579</v>
      </c>
      <c r="S23" s="622"/>
      <c r="T23" s="622"/>
      <c r="U23" s="622"/>
      <c r="V23" s="622"/>
      <c r="W23" s="622"/>
      <c r="X23" s="622"/>
      <c r="Y23" s="623"/>
      <c r="Z23" s="659">
        <v>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137177</v>
      </c>
      <c r="BH23" s="622"/>
      <c r="BI23" s="622"/>
      <c r="BJ23" s="622"/>
      <c r="BK23" s="622"/>
      <c r="BL23" s="622"/>
      <c r="BM23" s="622"/>
      <c r="BN23" s="623"/>
      <c r="BO23" s="659">
        <v>5.3</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13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3805961</v>
      </c>
      <c r="CS24" s="674"/>
      <c r="CT24" s="674"/>
      <c r="CU24" s="674"/>
      <c r="CV24" s="674"/>
      <c r="CW24" s="674"/>
      <c r="CX24" s="674"/>
      <c r="CY24" s="702"/>
      <c r="CZ24" s="703">
        <v>46.4</v>
      </c>
      <c r="DA24" s="685"/>
      <c r="DB24" s="685"/>
      <c r="DC24" s="705"/>
      <c r="DD24" s="701">
        <v>3066642</v>
      </c>
      <c r="DE24" s="674"/>
      <c r="DF24" s="674"/>
      <c r="DG24" s="674"/>
      <c r="DH24" s="674"/>
      <c r="DI24" s="674"/>
      <c r="DJ24" s="674"/>
      <c r="DK24" s="702"/>
      <c r="DL24" s="701">
        <v>2524130</v>
      </c>
      <c r="DM24" s="674"/>
      <c r="DN24" s="674"/>
      <c r="DO24" s="674"/>
      <c r="DP24" s="674"/>
      <c r="DQ24" s="674"/>
      <c r="DR24" s="674"/>
      <c r="DS24" s="674"/>
      <c r="DT24" s="674"/>
      <c r="DU24" s="674"/>
      <c r="DV24" s="702"/>
      <c r="DW24" s="703">
        <v>47.5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5549298</v>
      </c>
      <c r="S25" s="622"/>
      <c r="T25" s="622"/>
      <c r="U25" s="622"/>
      <c r="V25" s="622"/>
      <c r="W25" s="622"/>
      <c r="X25" s="622"/>
      <c r="Y25" s="623"/>
      <c r="Z25" s="659">
        <v>65.2</v>
      </c>
      <c r="AA25" s="659"/>
      <c r="AB25" s="659"/>
      <c r="AC25" s="659"/>
      <c r="AD25" s="660">
        <v>5239529</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1660994</v>
      </c>
      <c r="CS25" s="634"/>
      <c r="CT25" s="634"/>
      <c r="CU25" s="634"/>
      <c r="CV25" s="634"/>
      <c r="CW25" s="634"/>
      <c r="CX25" s="634"/>
      <c r="CY25" s="635"/>
      <c r="CZ25" s="624">
        <v>20.3</v>
      </c>
      <c r="DA25" s="636"/>
      <c r="DB25" s="636"/>
      <c r="DC25" s="637"/>
      <c r="DD25" s="627">
        <v>1549995</v>
      </c>
      <c r="DE25" s="634"/>
      <c r="DF25" s="634"/>
      <c r="DG25" s="634"/>
      <c r="DH25" s="634"/>
      <c r="DI25" s="634"/>
      <c r="DJ25" s="634"/>
      <c r="DK25" s="635"/>
      <c r="DL25" s="627">
        <v>1281263</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2649</v>
      </c>
      <c r="S26" s="622"/>
      <c r="T26" s="622"/>
      <c r="U26" s="622"/>
      <c r="V26" s="622"/>
      <c r="W26" s="622"/>
      <c r="X26" s="622"/>
      <c r="Y26" s="623"/>
      <c r="Z26" s="659">
        <v>0</v>
      </c>
      <c r="AA26" s="659"/>
      <c r="AB26" s="659"/>
      <c r="AC26" s="659"/>
      <c r="AD26" s="660">
        <v>2649</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931040</v>
      </c>
      <c r="CS26" s="622"/>
      <c r="CT26" s="622"/>
      <c r="CU26" s="622"/>
      <c r="CV26" s="622"/>
      <c r="CW26" s="622"/>
      <c r="CX26" s="622"/>
      <c r="CY26" s="623"/>
      <c r="CZ26" s="624">
        <v>11.4</v>
      </c>
      <c r="DA26" s="636"/>
      <c r="DB26" s="636"/>
      <c r="DC26" s="637"/>
      <c r="DD26" s="627">
        <v>859209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2381</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2569501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1207219</v>
      </c>
      <c r="CS27" s="634"/>
      <c r="CT27" s="634"/>
      <c r="CU27" s="634"/>
      <c r="CV27" s="634"/>
      <c r="CW27" s="634"/>
      <c r="CX27" s="634"/>
      <c r="CY27" s="635"/>
      <c r="CZ27" s="624">
        <v>14.7</v>
      </c>
      <c r="DA27" s="636"/>
      <c r="DB27" s="636"/>
      <c r="DC27" s="637"/>
      <c r="DD27" s="627">
        <v>578899</v>
      </c>
      <c r="DE27" s="634"/>
      <c r="DF27" s="634"/>
      <c r="DG27" s="634"/>
      <c r="DH27" s="634"/>
      <c r="DI27" s="634"/>
      <c r="DJ27" s="634"/>
      <c r="DK27" s="635"/>
      <c r="DL27" s="627">
        <v>305119</v>
      </c>
      <c r="DM27" s="634"/>
      <c r="DN27" s="634"/>
      <c r="DO27" s="634"/>
      <c r="DP27" s="634"/>
      <c r="DQ27" s="634"/>
      <c r="DR27" s="634"/>
      <c r="DS27" s="634"/>
      <c r="DT27" s="634"/>
      <c r="DU27" s="634"/>
      <c r="DV27" s="635"/>
      <c r="DW27" s="624">
        <v>5.7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88242</v>
      </c>
      <c r="S28" s="622"/>
      <c r="T28" s="622"/>
      <c r="U28" s="622"/>
      <c r="V28" s="622"/>
      <c r="W28" s="622"/>
      <c r="X28" s="622"/>
      <c r="Y28" s="623"/>
      <c r="Z28" s="659">
        <v>1</v>
      </c>
      <c r="AA28" s="659"/>
      <c r="AB28" s="659"/>
      <c r="AC28" s="659"/>
      <c r="AD28" s="660">
        <v>9706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937748</v>
      </c>
      <c r="CS28" s="622"/>
      <c r="CT28" s="622"/>
      <c r="CU28" s="622"/>
      <c r="CV28" s="622"/>
      <c r="CW28" s="622"/>
      <c r="CX28" s="622"/>
      <c r="CY28" s="623"/>
      <c r="CZ28" s="624">
        <v>11.4</v>
      </c>
      <c r="DA28" s="636"/>
      <c r="DB28" s="636"/>
      <c r="DC28" s="637"/>
      <c r="DD28" s="627">
        <v>937748</v>
      </c>
      <c r="DE28" s="622"/>
      <c r="DF28" s="622"/>
      <c r="DG28" s="622"/>
      <c r="DH28" s="622"/>
      <c r="DI28" s="622"/>
      <c r="DJ28" s="622"/>
      <c r="DK28" s="623"/>
      <c r="DL28" s="627">
        <v>937748</v>
      </c>
      <c r="DM28" s="622"/>
      <c r="DN28" s="622"/>
      <c r="DO28" s="622"/>
      <c r="DP28" s="622"/>
      <c r="DQ28" s="622"/>
      <c r="DR28" s="622"/>
      <c r="DS28" s="622"/>
      <c r="DT28" s="622"/>
      <c r="DU28" s="622"/>
      <c r="DV28" s="623"/>
      <c r="DW28" s="624">
        <v>17.7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35987</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937729</v>
      </c>
      <c r="CS29" s="634"/>
      <c r="CT29" s="634"/>
      <c r="CU29" s="634"/>
      <c r="CV29" s="634"/>
      <c r="CW29" s="634"/>
      <c r="CX29" s="634"/>
      <c r="CY29" s="635"/>
      <c r="CZ29" s="624">
        <v>11.4</v>
      </c>
      <c r="DA29" s="636"/>
      <c r="DB29" s="636"/>
      <c r="DC29" s="637"/>
      <c r="DD29" s="627">
        <v>937729</v>
      </c>
      <c r="DE29" s="634"/>
      <c r="DF29" s="634"/>
      <c r="DG29" s="634"/>
      <c r="DH29" s="634"/>
      <c r="DI29" s="634"/>
      <c r="DJ29" s="634"/>
      <c r="DK29" s="635"/>
      <c r="DL29" s="627">
        <v>937729</v>
      </c>
      <c r="DM29" s="634"/>
      <c r="DN29" s="634"/>
      <c r="DO29" s="634"/>
      <c r="DP29" s="634"/>
      <c r="DQ29" s="634"/>
      <c r="DR29" s="634"/>
      <c r="DS29" s="634"/>
      <c r="DT29" s="634"/>
      <c r="DU29" s="634"/>
      <c r="DV29" s="635"/>
      <c r="DW29" s="624">
        <v>17.7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910029</v>
      </c>
      <c r="S30" s="622"/>
      <c r="T30" s="622"/>
      <c r="U30" s="622"/>
      <c r="V30" s="622"/>
      <c r="W30" s="622"/>
      <c r="X30" s="622"/>
      <c r="Y30" s="623"/>
      <c r="Z30" s="659">
        <v>10.7</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905125</v>
      </c>
      <c r="CS30" s="622"/>
      <c r="CT30" s="622"/>
      <c r="CU30" s="622"/>
      <c r="CV30" s="622"/>
      <c r="CW30" s="622"/>
      <c r="CX30" s="622"/>
      <c r="CY30" s="623"/>
      <c r="CZ30" s="624">
        <v>11</v>
      </c>
      <c r="DA30" s="636"/>
      <c r="DB30" s="636"/>
      <c r="DC30" s="637"/>
      <c r="DD30" s="627">
        <v>905125</v>
      </c>
      <c r="DE30" s="622"/>
      <c r="DF30" s="622"/>
      <c r="DG30" s="622"/>
      <c r="DH30" s="622"/>
      <c r="DI30" s="622"/>
      <c r="DJ30" s="622"/>
      <c r="DK30" s="623"/>
      <c r="DL30" s="627">
        <v>905125</v>
      </c>
      <c r="DM30" s="622"/>
      <c r="DN30" s="622"/>
      <c r="DO30" s="622"/>
      <c r="DP30" s="622"/>
      <c r="DQ30" s="622"/>
      <c r="DR30" s="622"/>
      <c r="DS30" s="622"/>
      <c r="DT30" s="622"/>
      <c r="DU30" s="622"/>
      <c r="DV30" s="623"/>
      <c r="DW30" s="624">
        <v>17</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98.9</v>
      </c>
      <c r="BH31" s="684"/>
      <c r="BI31" s="684"/>
      <c r="BJ31" s="684"/>
      <c r="BK31" s="684"/>
      <c r="BL31" s="684"/>
      <c r="BM31" s="685">
        <v>96.7</v>
      </c>
      <c r="BN31" s="684"/>
      <c r="BO31" s="684"/>
      <c r="BP31" s="684"/>
      <c r="BQ31" s="686"/>
      <c r="BR31" s="683">
        <v>98.9</v>
      </c>
      <c r="BS31" s="684"/>
      <c r="BT31" s="684"/>
      <c r="BU31" s="684"/>
      <c r="BV31" s="684"/>
      <c r="BW31" s="684"/>
      <c r="BX31" s="685">
        <v>96.6</v>
      </c>
      <c r="BY31" s="684"/>
      <c r="BZ31" s="684"/>
      <c r="CA31" s="684"/>
      <c r="CB31" s="686"/>
      <c r="CD31" s="642"/>
      <c r="CE31" s="643"/>
      <c r="CF31" s="618" t="s">
        <v>300</v>
      </c>
      <c r="CG31" s="619"/>
      <c r="CH31" s="619"/>
      <c r="CI31" s="619"/>
      <c r="CJ31" s="619"/>
      <c r="CK31" s="619"/>
      <c r="CL31" s="619"/>
      <c r="CM31" s="619"/>
      <c r="CN31" s="619"/>
      <c r="CO31" s="619"/>
      <c r="CP31" s="619"/>
      <c r="CQ31" s="620"/>
      <c r="CR31" s="621">
        <v>32604</v>
      </c>
      <c r="CS31" s="634"/>
      <c r="CT31" s="634"/>
      <c r="CU31" s="634"/>
      <c r="CV31" s="634"/>
      <c r="CW31" s="634"/>
      <c r="CX31" s="634"/>
      <c r="CY31" s="635"/>
      <c r="CZ31" s="624">
        <v>0.4</v>
      </c>
      <c r="DA31" s="636"/>
      <c r="DB31" s="636"/>
      <c r="DC31" s="637"/>
      <c r="DD31" s="627">
        <v>32604</v>
      </c>
      <c r="DE31" s="634"/>
      <c r="DF31" s="634"/>
      <c r="DG31" s="634"/>
      <c r="DH31" s="634"/>
      <c r="DI31" s="634"/>
      <c r="DJ31" s="634"/>
      <c r="DK31" s="635"/>
      <c r="DL31" s="627">
        <v>32604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400032</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97.5</v>
      </c>
      <c r="BN32" s="634"/>
      <c r="BO32" s="634"/>
      <c r="BP32" s="634"/>
      <c r="BQ32" s="657"/>
      <c r="BR32" s="692">
        <v>99.2</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v>19</v>
      </c>
      <c r="CS32" s="622"/>
      <c r="CT32" s="622"/>
      <c r="CU32" s="622"/>
      <c r="CV32" s="622"/>
      <c r="CW32" s="622"/>
      <c r="CX32" s="622"/>
      <c r="CY32" s="623"/>
      <c r="CZ32" s="624">
        <v>0</v>
      </c>
      <c r="DA32" s="636"/>
      <c r="DB32" s="636"/>
      <c r="DC32" s="637"/>
      <c r="DD32" s="627">
        <v>19</v>
      </c>
      <c r="DE32" s="622"/>
      <c r="DF32" s="622"/>
      <c r="DG32" s="622"/>
      <c r="DH32" s="622"/>
      <c r="DI32" s="622"/>
      <c r="DJ32" s="622"/>
      <c r="DK32" s="623"/>
      <c r="DL32" s="627">
        <v>19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12406</v>
      </c>
      <c r="S33" s="622"/>
      <c r="T33" s="622"/>
      <c r="U33" s="622"/>
      <c r="V33" s="622"/>
      <c r="W33" s="622"/>
      <c r="X33" s="622"/>
      <c r="Y33" s="623"/>
      <c r="Z33" s="659">
        <v>0.1</v>
      </c>
      <c r="AA33" s="659"/>
      <c r="AB33" s="659"/>
      <c r="AC33" s="659"/>
      <c r="AD33" s="660">
        <v>9877</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98.4</v>
      </c>
      <c r="BH33" s="606"/>
      <c r="BI33" s="606"/>
      <c r="BJ33" s="606"/>
      <c r="BK33" s="606"/>
      <c r="BL33" s="606"/>
      <c r="BM33" s="652">
        <v>95.5</v>
      </c>
      <c r="BN33" s="606"/>
      <c r="BO33" s="606"/>
      <c r="BP33" s="606"/>
      <c r="BQ33" s="669"/>
      <c r="BR33" s="682">
        <v>98.5</v>
      </c>
      <c r="BS33" s="606"/>
      <c r="BT33" s="606"/>
      <c r="BU33" s="606"/>
      <c r="BV33" s="606"/>
      <c r="BW33" s="606"/>
      <c r="BX33" s="652">
        <v>95.3</v>
      </c>
      <c r="BY33" s="606"/>
      <c r="BZ33" s="606"/>
      <c r="CA33" s="606"/>
      <c r="CB33" s="669"/>
      <c r="CD33" s="618" t="s">
        <v>307</v>
      </c>
      <c r="CE33" s="619"/>
      <c r="CF33" s="619"/>
      <c r="CG33" s="619"/>
      <c r="CH33" s="619"/>
      <c r="CI33" s="619"/>
      <c r="CJ33" s="619"/>
      <c r="CK33" s="619"/>
      <c r="CL33" s="619"/>
      <c r="CM33" s="619"/>
      <c r="CN33" s="619"/>
      <c r="CO33" s="619"/>
      <c r="CP33" s="619"/>
      <c r="CQ33" s="620"/>
      <c r="CR33" s="621">
        <v>3743451</v>
      </c>
      <c r="CS33" s="634"/>
      <c r="CT33" s="634"/>
      <c r="CU33" s="634"/>
      <c r="CV33" s="634"/>
      <c r="CW33" s="634"/>
      <c r="CX33" s="634"/>
      <c r="CY33" s="635"/>
      <c r="CZ33" s="624">
        <v>45.7</v>
      </c>
      <c r="DA33" s="636"/>
      <c r="DB33" s="636"/>
      <c r="DC33" s="637"/>
      <c r="DD33" s="627">
        <v>2867861</v>
      </c>
      <c r="DE33" s="634"/>
      <c r="DF33" s="634"/>
      <c r="DG33" s="634"/>
      <c r="DH33" s="634"/>
      <c r="DI33" s="634"/>
      <c r="DJ33" s="634"/>
      <c r="DK33" s="635"/>
      <c r="DL33" s="627">
        <v>2004479</v>
      </c>
      <c r="DM33" s="634"/>
      <c r="DN33" s="634"/>
      <c r="DO33" s="634"/>
      <c r="DP33" s="634"/>
      <c r="DQ33" s="634"/>
      <c r="DR33" s="634"/>
      <c r="DS33" s="634"/>
      <c r="DT33" s="634"/>
      <c r="DU33" s="634"/>
      <c r="DV33" s="635"/>
      <c r="DW33" s="624">
        <v>37.799999999999997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24524</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1272041</v>
      </c>
      <c r="CS34" s="622"/>
      <c r="CT34" s="622"/>
      <c r="CU34" s="622"/>
      <c r="CV34" s="622"/>
      <c r="CW34" s="622"/>
      <c r="CX34" s="622"/>
      <c r="CY34" s="623"/>
      <c r="CZ34" s="624">
        <v>15.5</v>
      </c>
      <c r="DA34" s="636"/>
      <c r="DB34" s="636"/>
      <c r="DC34" s="637"/>
      <c r="DD34" s="627">
        <v>1021345</v>
      </c>
      <c r="DE34" s="622"/>
      <c r="DF34" s="622"/>
      <c r="DG34" s="622"/>
      <c r="DH34" s="622"/>
      <c r="DI34" s="622"/>
      <c r="DJ34" s="622"/>
      <c r="DK34" s="623"/>
      <c r="DL34" s="627">
        <v>574947</v>
      </c>
      <c r="DM34" s="622"/>
      <c r="DN34" s="622"/>
      <c r="DO34" s="622"/>
      <c r="DP34" s="622"/>
      <c r="DQ34" s="622"/>
      <c r="DR34" s="622"/>
      <c r="DS34" s="622"/>
      <c r="DT34" s="622"/>
      <c r="DU34" s="622"/>
      <c r="DV34" s="623"/>
      <c r="DW34" s="624">
        <v>10.8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159627</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61429</v>
      </c>
      <c r="CS35" s="634"/>
      <c r="CT35" s="634"/>
      <c r="CU35" s="634"/>
      <c r="CV35" s="634"/>
      <c r="CW35" s="634"/>
      <c r="CX35" s="634"/>
      <c r="CY35" s="635"/>
      <c r="CZ35" s="624">
        <v>0.7</v>
      </c>
      <c r="DA35" s="636"/>
      <c r="DB35" s="636"/>
      <c r="DC35" s="637"/>
      <c r="DD35" s="627">
        <v>49470</v>
      </c>
      <c r="DE35" s="634"/>
      <c r="DF35" s="634"/>
      <c r="DG35" s="634"/>
      <c r="DH35" s="634"/>
      <c r="DI35" s="634"/>
      <c r="DJ35" s="634"/>
      <c r="DK35" s="635"/>
      <c r="DL35" s="627">
        <v>42351</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317041</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1037074</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t="s">
        <v>122</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975343</v>
      </c>
      <c r="CS36" s="622"/>
      <c r="CT36" s="622"/>
      <c r="CU36" s="622"/>
      <c r="CV36" s="622"/>
      <c r="CW36" s="622"/>
      <c r="CX36" s="622"/>
      <c r="CY36" s="623"/>
      <c r="CZ36" s="624">
        <v>11.9</v>
      </c>
      <c r="DA36" s="636"/>
      <c r="DB36" s="636"/>
      <c r="DC36" s="637"/>
      <c r="DD36" s="627">
        <v>878642</v>
      </c>
      <c r="DE36" s="622"/>
      <c r="DF36" s="622"/>
      <c r="DG36" s="622"/>
      <c r="DH36" s="622"/>
      <c r="DI36" s="622"/>
      <c r="DJ36" s="622"/>
      <c r="DK36" s="623"/>
      <c r="DL36" s="627">
        <v>664077</v>
      </c>
      <c r="DM36" s="622"/>
      <c r="DN36" s="622"/>
      <c r="DO36" s="622"/>
      <c r="DP36" s="622"/>
      <c r="DQ36" s="622"/>
      <c r="DR36" s="622"/>
      <c r="DS36" s="622"/>
      <c r="DT36" s="622"/>
      <c r="DU36" s="622"/>
      <c r="DV36" s="623"/>
      <c r="DW36" s="624">
        <v>12.5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532893</v>
      </c>
      <c r="S37" s="622"/>
      <c r="T37" s="622"/>
      <c r="U37" s="622"/>
      <c r="V37" s="622"/>
      <c r="W37" s="622"/>
      <c r="X37" s="622"/>
      <c r="Y37" s="623"/>
      <c r="Z37" s="659">
        <v>6.3</v>
      </c>
      <c r="AA37" s="659"/>
      <c r="AB37" s="659"/>
      <c r="AC37" s="659"/>
      <c r="AD37" s="660">
        <v>3661</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101800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-7872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429309</v>
      </c>
      <c r="CS37" s="634"/>
      <c r="CT37" s="634"/>
      <c r="CU37" s="634"/>
      <c r="CV37" s="634"/>
      <c r="CW37" s="634"/>
      <c r="CX37" s="634"/>
      <c r="CY37" s="635"/>
      <c r="CZ37" s="624">
        <v>5.2</v>
      </c>
      <c r="DA37" s="636"/>
      <c r="DB37" s="636"/>
      <c r="DC37" s="637"/>
      <c r="DD37" s="627">
        <v>417344</v>
      </c>
      <c r="DE37" s="634"/>
      <c r="DF37" s="634"/>
      <c r="DG37" s="634"/>
      <c r="DH37" s="634"/>
      <c r="DI37" s="634"/>
      <c r="DJ37" s="634"/>
      <c r="DK37" s="635"/>
      <c r="DL37" s="627">
        <v>412677</v>
      </c>
      <c r="DM37" s="634"/>
      <c r="DN37" s="634"/>
      <c r="DO37" s="634"/>
      <c r="DP37" s="634"/>
      <c r="DQ37" s="634"/>
      <c r="DR37" s="634"/>
      <c r="DS37" s="634"/>
      <c r="DT37" s="634"/>
      <c r="DU37" s="634"/>
      <c r="DV37" s="635"/>
      <c r="DW37" s="624">
        <v>7.8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478528</v>
      </c>
      <c r="S38" s="622"/>
      <c r="T38" s="622"/>
      <c r="U38" s="622"/>
      <c r="V38" s="622"/>
      <c r="W38" s="622"/>
      <c r="X38" s="622"/>
      <c r="Y38" s="623"/>
      <c r="Z38" s="659">
        <v>5.6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43550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2334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897451</v>
      </c>
      <c r="CS38" s="622"/>
      <c r="CT38" s="622"/>
      <c r="CU38" s="622"/>
      <c r="CV38" s="622"/>
      <c r="CW38" s="622"/>
      <c r="CX38" s="622"/>
      <c r="CY38" s="623"/>
      <c r="CZ38" s="624">
        <v>10.9</v>
      </c>
      <c r="DA38" s="636"/>
      <c r="DB38" s="636"/>
      <c r="DC38" s="637"/>
      <c r="DD38" s="627">
        <v>780141</v>
      </c>
      <c r="DE38" s="622"/>
      <c r="DF38" s="622"/>
      <c r="DG38" s="622"/>
      <c r="DH38" s="622"/>
      <c r="DI38" s="622"/>
      <c r="DJ38" s="622"/>
      <c r="DK38" s="623"/>
      <c r="DL38" s="627">
        <v>723104</v>
      </c>
      <c r="DM38" s="622"/>
      <c r="DN38" s="622"/>
      <c r="DO38" s="622"/>
      <c r="DP38" s="622"/>
      <c r="DQ38" s="622"/>
      <c r="DR38" s="622"/>
      <c r="DS38" s="622"/>
      <c r="DT38" s="622"/>
      <c r="DU38" s="622"/>
      <c r="DV38" s="623"/>
      <c r="DW38" s="624">
        <v>13.6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37823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3346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138983</v>
      </c>
      <c r="CS39" s="634"/>
      <c r="CT39" s="634"/>
      <c r="CU39" s="634"/>
      <c r="CV39" s="634"/>
      <c r="CW39" s="634"/>
      <c r="CX39" s="634"/>
      <c r="CY39" s="635"/>
      <c r="CZ39" s="624">
        <v>1.7</v>
      </c>
      <c r="DA39" s="636"/>
      <c r="DB39" s="636"/>
      <c r="DC39" s="637"/>
      <c r="DD39" s="627">
        <v>138263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43528</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398204</v>
      </c>
      <c r="CS40" s="622"/>
      <c r="CT40" s="622"/>
      <c r="CU40" s="622"/>
      <c r="CV40" s="622"/>
      <c r="CW40" s="622"/>
      <c r="CX40" s="622"/>
      <c r="CY40" s="623"/>
      <c r="CZ40" s="624">
        <v>4.9000000000000004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8513637</v>
      </c>
      <c r="S41" s="646"/>
      <c r="T41" s="646"/>
      <c r="U41" s="646"/>
      <c r="V41" s="646"/>
      <c r="W41" s="646"/>
      <c r="X41" s="646"/>
      <c r="Y41" s="649"/>
      <c r="Z41" s="650">
        <v>100</v>
      </c>
      <c r="AA41" s="650"/>
      <c r="AB41" s="650"/>
      <c r="AC41" s="650"/>
      <c r="AD41" s="651">
        <v>5265422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130592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723298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646830</v>
      </c>
      <c r="CS42" s="634"/>
      <c r="CT42" s="634"/>
      <c r="CU42" s="634"/>
      <c r="CV42" s="634"/>
      <c r="CW42" s="634"/>
      <c r="CX42" s="634"/>
      <c r="CY42" s="635"/>
      <c r="CZ42" s="624">
        <v>7.9</v>
      </c>
      <c r="DA42" s="636"/>
      <c r="DB42" s="636"/>
      <c r="DC42" s="637"/>
      <c r="DD42" s="627">
        <v>64147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64818</v>
      </c>
      <c r="CS43" s="634"/>
      <c r="CT43" s="634"/>
      <c r="CU43" s="634"/>
      <c r="CV43" s="634"/>
      <c r="CW43" s="634"/>
      <c r="CX43" s="634"/>
      <c r="CY43" s="635"/>
      <c r="CZ43" s="624">
        <v>0.8</v>
      </c>
      <c r="DA43" s="636"/>
      <c r="DB43" s="636"/>
      <c r="DC43" s="637"/>
      <c r="DD43" s="627">
        <v>31282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646830</v>
      </c>
      <c r="CS44" s="622"/>
      <c r="CT44" s="622"/>
      <c r="CU44" s="622"/>
      <c r="CV44" s="622"/>
      <c r="CW44" s="622"/>
      <c r="CX44" s="622"/>
      <c r="CY44" s="623"/>
      <c r="CZ44" s="624">
        <v>7.9</v>
      </c>
      <c r="DA44" s="625"/>
      <c r="DB44" s="625"/>
      <c r="DC44" s="626"/>
      <c r="DD44" s="627">
        <v>64147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62502</v>
      </c>
      <c r="CS45" s="634"/>
      <c r="CT45" s="634"/>
      <c r="CU45" s="634"/>
      <c r="CV45" s="634"/>
      <c r="CW45" s="634"/>
      <c r="CX45" s="634"/>
      <c r="CY45" s="635"/>
      <c r="CZ45" s="624">
        <v>0.8</v>
      </c>
      <c r="DA45" s="636"/>
      <c r="DB45" s="636"/>
      <c r="DC45" s="637"/>
      <c r="DD45" s="627">
        <v>606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576828</v>
      </c>
      <c r="CS46" s="622"/>
      <c r="CT46" s="622"/>
      <c r="CU46" s="622"/>
      <c r="CV46" s="622"/>
      <c r="CW46" s="622"/>
      <c r="CX46" s="622"/>
      <c r="CY46" s="623"/>
      <c r="CZ46" s="624">
        <v>7</v>
      </c>
      <c r="DA46" s="625"/>
      <c r="DB46" s="625"/>
      <c r="DC46" s="626"/>
      <c r="DD46" s="627">
        <v>63541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8196242</v>
      </c>
      <c r="CS49" s="606"/>
      <c r="CT49" s="606"/>
      <c r="CU49" s="606"/>
      <c r="CV49" s="606"/>
      <c r="CW49" s="606"/>
      <c r="CX49" s="606"/>
      <c r="CY49" s="607"/>
      <c r="CZ49" s="608">
        <v>100</v>
      </c>
      <c r="DA49" s="609"/>
      <c r="DB49" s="609"/>
      <c r="DC49" s="610"/>
      <c r="DD49" s="611">
        <v>5998650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4b3vyDsRHBOllX4fr8i9e7nz+zMSx/flPe1E1RF6rl/GQULBPAQ03YBYv38Wl/kDIFXivJ+IIGV9Xq6gettNQ==" saltValue="tD5nyacAMa4fj8yzOTiN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A35" sqref="AA35:AE3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8514</v>
      </c>
      <c r="R7" s="1103"/>
      <c r="S7" s="1103"/>
      <c r="T7" s="1103"/>
      <c r="U7" s="1103"/>
      <c r="V7" s="1103">
        <v>8196</v>
      </c>
      <c r="W7" s="1103"/>
      <c r="X7" s="1103"/>
      <c r="Y7" s="1103"/>
      <c r="Z7" s="1103"/>
      <c r="AA7" s="1103">
        <v>317</v>
      </c>
      <c r="AB7" s="1103"/>
      <c r="AC7" s="1103"/>
      <c r="AD7" s="1103"/>
      <c r="AE7" s="1104"/>
      <c r="AF7" s="1105">
        <v>314</v>
      </c>
      <c r="AG7" s="1106"/>
      <c r="AH7" s="1106"/>
      <c r="AI7" s="1106"/>
      <c r="AJ7" s="1107"/>
      <c r="AK7" s="1108">
        <v>160</v>
      </c>
      <c r="AL7" s="1109"/>
      <c r="AM7" s="1109"/>
      <c r="AN7" s="1109"/>
      <c r="AO7" s="1109"/>
      <c r="AP7" s="1109">
        <v>9098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2</v>
      </c>
      <c r="CI7" s="1097"/>
      <c r="CJ7" s="1097"/>
      <c r="CK7" s="1097"/>
      <c r="CL7" s="1098"/>
      <c r="CM7" s="1096">
        <v>223</v>
      </c>
      <c r="CN7" s="1097"/>
      <c r="CO7" s="1097"/>
      <c r="CP7" s="1097"/>
      <c r="CQ7" s="1098"/>
      <c r="CR7" s="1096">
        <v>10</v>
      </c>
      <c r="CS7" s="1097"/>
      <c r="CT7" s="1097"/>
      <c r="CU7" s="1097"/>
      <c r="CV7" s="1098"/>
      <c r="CW7" s="1096" t="s">
        <v>549</v>
      </c>
      <c r="CX7" s="1097"/>
      <c r="CY7" s="1097"/>
      <c r="CZ7" s="1097"/>
      <c r="DA7" s="1098"/>
      <c r="DB7" s="1096" t="s">
        <v>549</v>
      </c>
      <c r="DC7" s="1097"/>
      <c r="DD7" s="1097"/>
      <c r="DE7" s="1097"/>
      <c r="DF7" s="1098"/>
      <c r="DG7" s="1096">
        <v>649</v>
      </c>
      <c r="DH7" s="1097"/>
      <c r="DI7" s="1097"/>
      <c r="DJ7" s="1097"/>
      <c r="DK7" s="1098"/>
      <c r="DL7" s="1096" t="s">
        <v>549</v>
      </c>
      <c r="DM7" s="1097"/>
      <c r="DN7" s="1097"/>
      <c r="DO7" s="1097"/>
      <c r="DP7" s="1098"/>
      <c r="DQ7" s="1096">
        <v>430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8</v>
      </c>
      <c r="CI8" s="990"/>
      <c r="CJ8" s="990"/>
      <c r="CK8" s="990"/>
      <c r="CL8" s="991"/>
      <c r="CM8" s="989">
        <v>169</v>
      </c>
      <c r="CN8" s="990"/>
      <c r="CO8" s="990"/>
      <c r="CP8" s="990"/>
      <c r="CQ8" s="991"/>
      <c r="CR8" s="989">
        <v>2</v>
      </c>
      <c r="CS8" s="990"/>
      <c r="CT8" s="990"/>
      <c r="CU8" s="990"/>
      <c r="CV8" s="991"/>
      <c r="CW8" s="989">
        <v>33</v>
      </c>
      <c r="CX8" s="990"/>
      <c r="CY8" s="990"/>
      <c r="CZ8" s="990"/>
      <c r="DA8" s="991"/>
      <c r="DB8" s="989" t="s">
        <v>549</v>
      </c>
      <c r="DC8" s="990"/>
      <c r="DD8" s="990"/>
      <c r="DE8" s="990"/>
      <c r="DF8" s="991"/>
      <c r="DG8" s="989" t="s">
        <v>549</v>
      </c>
      <c r="DH8" s="990"/>
      <c r="DI8" s="990"/>
      <c r="DJ8" s="990"/>
      <c r="DK8" s="991"/>
      <c r="DL8" s="989" t="s">
        <v>549</v>
      </c>
      <c r="DM8" s="990"/>
      <c r="DN8" s="990"/>
      <c r="DO8" s="990"/>
      <c r="DP8" s="991"/>
      <c r="DQ8" s="989" t="s">
        <v>549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314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1871</v>
      </c>
      <c r="R28" s="1051"/>
      <c r="S28" s="1051"/>
      <c r="T28" s="1051"/>
      <c r="U28" s="1051"/>
      <c r="V28" s="1051">
        <v>1871</v>
      </c>
      <c r="W28" s="1051"/>
      <c r="X28" s="1051"/>
      <c r="Y28" s="1051"/>
      <c r="Z28" s="1051"/>
      <c r="AA28" s="1051" t="s">
        <v>549</v>
      </c>
      <c r="AB28" s="1051"/>
      <c r="AC28" s="1051"/>
      <c r="AD28" s="1051"/>
      <c r="AE28" s="1052"/>
      <c r="AF28" s="1053" t="s">
        <v>122</v>
      </c>
      <c r="AG28" s="1051"/>
      <c r="AH28" s="1051"/>
      <c r="AI28" s="1051"/>
      <c r="AJ28" s="1054"/>
      <c r="AK28" s="1042">
        <v>133</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385</v>
      </c>
      <c r="R29" s="1039"/>
      <c r="S29" s="1039"/>
      <c r="T29" s="1039"/>
      <c r="U29" s="1039"/>
      <c r="V29" s="1039">
        <v>385</v>
      </c>
      <c r="W29" s="1039"/>
      <c r="X29" s="1039"/>
      <c r="Y29" s="1039"/>
      <c r="Z29" s="1039"/>
      <c r="AA29" s="1039" t="s">
        <v>549</v>
      </c>
      <c r="AB29" s="1039"/>
      <c r="AC29" s="1039"/>
      <c r="AD29" s="1039"/>
      <c r="AE29" s="1040"/>
      <c r="AF29" s="1035" t="s">
        <v>549</v>
      </c>
      <c r="AG29" s="1036"/>
      <c r="AH29" s="1036"/>
      <c r="AI29" s="1036"/>
      <c r="AJ29" s="1037"/>
      <c r="AK29" s="980">
        <v>77</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239</v>
      </c>
      <c r="R30" s="1039"/>
      <c r="S30" s="1039"/>
      <c r="T30" s="1039"/>
      <c r="U30" s="1039"/>
      <c r="V30" s="1039">
        <v>239</v>
      </c>
      <c r="W30" s="1039"/>
      <c r="X30" s="1039"/>
      <c r="Y30" s="1039"/>
      <c r="Z30" s="1039"/>
      <c r="AA30" s="1039" t="s">
        <v>549</v>
      </c>
      <c r="AB30" s="1039"/>
      <c r="AC30" s="1039"/>
      <c r="AD30" s="1039"/>
      <c r="AE30" s="1040"/>
      <c r="AF30" s="1035" t="s">
        <v>122</v>
      </c>
      <c r="AG30" s="1036"/>
      <c r="AH30" s="1036"/>
      <c r="AI30" s="1036"/>
      <c r="AJ30" s="1037"/>
      <c r="AK30" s="980">
        <v>44</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7</v>
      </c>
      <c r="R31" s="1039"/>
      <c r="S31" s="1039"/>
      <c r="T31" s="1039"/>
      <c r="U31" s="1039"/>
      <c r="V31" s="1039">
        <v>6</v>
      </c>
      <c r="W31" s="1039"/>
      <c r="X31" s="1039"/>
      <c r="Y31" s="1039"/>
      <c r="Z31" s="1039"/>
      <c r="AA31" s="1039">
        <v>1</v>
      </c>
      <c r="AB31" s="1039"/>
      <c r="AC31" s="1039"/>
      <c r="AD31" s="1039"/>
      <c r="AE31" s="1040"/>
      <c r="AF31" s="1035">
        <v>1</v>
      </c>
      <c r="AG31" s="1036"/>
      <c r="AH31" s="1036"/>
      <c r="AI31" s="1036"/>
      <c r="AJ31" s="1037"/>
      <c r="AK31" s="980">
        <v>11</v>
      </c>
      <c r="AL31" s="971"/>
      <c r="AM31" s="971"/>
      <c r="AN31" s="971"/>
      <c r="AO31" s="971"/>
      <c r="AP31" s="971" t="s">
        <v>549</v>
      </c>
      <c r="AQ31" s="971"/>
      <c r="AR31" s="971"/>
      <c r="AS31" s="971"/>
      <c r="AT31" s="971"/>
      <c r="AU31" s="971" t="s">
        <v>549</v>
      </c>
      <c r="AV31" s="971"/>
      <c r="AW31" s="971"/>
      <c r="AX31" s="971"/>
      <c r="AY31" s="971"/>
      <c r="AZ31" s="1041" t="s">
        <v>549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14</v>
      </c>
      <c r="R32" s="1039"/>
      <c r="S32" s="1039"/>
      <c r="T32" s="1039"/>
      <c r="U32" s="1039"/>
      <c r="V32" s="1039">
        <v>5</v>
      </c>
      <c r="W32" s="1039"/>
      <c r="X32" s="1039"/>
      <c r="Y32" s="1039"/>
      <c r="Z32" s="1039"/>
      <c r="AA32" s="1039">
        <v>9</v>
      </c>
      <c r="AB32" s="1039"/>
      <c r="AC32" s="1039"/>
      <c r="AD32" s="1039"/>
      <c r="AE32" s="1040"/>
      <c r="AF32" s="1035">
        <v>9</v>
      </c>
      <c r="AG32" s="1036"/>
      <c r="AH32" s="1036"/>
      <c r="AI32" s="1036"/>
      <c r="AJ32" s="1037"/>
      <c r="AK32" s="980" t="s">
        <v>549</v>
      </c>
      <c r="AL32" s="971"/>
      <c r="AM32" s="971"/>
      <c r="AN32" s="971"/>
      <c r="AO32" s="971"/>
      <c r="AP32" s="971" t="s">
        <v>549</v>
      </c>
      <c r="AQ32" s="971"/>
      <c r="AR32" s="971"/>
      <c r="AS32" s="971"/>
      <c r="AT32" s="971"/>
      <c r="AU32" s="971" t="s">
        <v>549</v>
      </c>
      <c r="AV32" s="971"/>
      <c r="AW32" s="971"/>
      <c r="AX32" s="971"/>
      <c r="AY32" s="971"/>
      <c r="AZ32" s="1041" t="s">
        <v>549</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240</v>
      </c>
      <c r="R33" s="1039"/>
      <c r="S33" s="1039"/>
      <c r="T33" s="1039"/>
      <c r="U33" s="1039"/>
      <c r="V33" s="1039">
        <v>230</v>
      </c>
      <c r="W33" s="1039"/>
      <c r="X33" s="1039"/>
      <c r="Y33" s="1039"/>
      <c r="Z33" s="1039"/>
      <c r="AA33" s="1039">
        <v>10</v>
      </c>
      <c r="AB33" s="1039"/>
      <c r="AC33" s="1039"/>
      <c r="AD33" s="1039"/>
      <c r="AE33" s="1040"/>
      <c r="AF33" s="1035">
        <v>403</v>
      </c>
      <c r="AG33" s="1036"/>
      <c r="AH33" s="1036"/>
      <c r="AI33" s="1036"/>
      <c r="AJ33" s="1037"/>
      <c r="AK33" s="980">
        <v>38</v>
      </c>
      <c r="AL33" s="971"/>
      <c r="AM33" s="971"/>
      <c r="AN33" s="971"/>
      <c r="AO33" s="971"/>
      <c r="AP33" s="971">
        <v>1187</v>
      </c>
      <c r="AQ33" s="971"/>
      <c r="AR33" s="971"/>
      <c r="AS33" s="971"/>
      <c r="AT33" s="971"/>
      <c r="AU33" s="971" t="s">
        <v>549</v>
      </c>
      <c r="AV33" s="971"/>
      <c r="AW33" s="971"/>
      <c r="AX33" s="971"/>
      <c r="AY33" s="971"/>
      <c r="AZ33" s="1041" t="s">
        <v>549</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600</v>
      </c>
      <c r="R34" s="1039"/>
      <c r="S34" s="1039"/>
      <c r="T34" s="1039"/>
      <c r="U34" s="1039"/>
      <c r="V34" s="1039">
        <v>596</v>
      </c>
      <c r="W34" s="1039"/>
      <c r="X34" s="1039"/>
      <c r="Y34" s="1039"/>
      <c r="Z34" s="1039"/>
      <c r="AA34" s="1039">
        <v>4</v>
      </c>
      <c r="AB34" s="1039"/>
      <c r="AC34" s="1039"/>
      <c r="AD34" s="1039"/>
      <c r="AE34" s="1040"/>
      <c r="AF34" s="1035">
        <v>603</v>
      </c>
      <c r="AG34" s="1036"/>
      <c r="AH34" s="1036"/>
      <c r="AI34" s="1036"/>
      <c r="AJ34" s="1037"/>
      <c r="AK34" s="980">
        <v>102</v>
      </c>
      <c r="AL34" s="971"/>
      <c r="AM34" s="971"/>
      <c r="AN34" s="971"/>
      <c r="AO34" s="971"/>
      <c r="AP34" s="971">
        <v>1624</v>
      </c>
      <c r="AQ34" s="971"/>
      <c r="AR34" s="971"/>
      <c r="AS34" s="971"/>
      <c r="AT34" s="971"/>
      <c r="AU34" s="971">
        <v>703</v>
      </c>
      <c r="AV34" s="971"/>
      <c r="AW34" s="971"/>
      <c r="AX34" s="971"/>
      <c r="AY34" s="971"/>
      <c r="AZ34" s="1041" t="s">
        <v>549</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396</v>
      </c>
      <c r="C35" s="1031"/>
      <c r="D35" s="1031"/>
      <c r="E35" s="1031"/>
      <c r="F35" s="1031"/>
      <c r="G35" s="1031"/>
      <c r="H35" s="1031"/>
      <c r="I35" s="1031"/>
      <c r="J35" s="1031"/>
      <c r="K35" s="1031"/>
      <c r="L35" s="1031"/>
      <c r="M35" s="1031"/>
      <c r="N35" s="1031"/>
      <c r="O35" s="1031"/>
      <c r="P35" s="1032"/>
      <c r="Q35" s="1038">
        <v>272</v>
      </c>
      <c r="R35" s="1039"/>
      <c r="S35" s="1039"/>
      <c r="T35" s="1039"/>
      <c r="U35" s="1039"/>
      <c r="V35" s="1039">
        <v>265</v>
      </c>
      <c r="W35" s="1039"/>
      <c r="X35" s="1039"/>
      <c r="Y35" s="1039"/>
      <c r="Z35" s="1039"/>
      <c r="AA35" s="1039">
        <v>7</v>
      </c>
      <c r="AB35" s="1039"/>
      <c r="AC35" s="1039"/>
      <c r="AD35" s="1039"/>
      <c r="AE35" s="1040"/>
      <c r="AF35" s="1035">
        <v>7</v>
      </c>
      <c r="AG35" s="1036"/>
      <c r="AH35" s="1036"/>
      <c r="AI35" s="1036"/>
      <c r="AJ35" s="1037"/>
      <c r="AK35" s="980" t="s">
        <v>549</v>
      </c>
      <c r="AL35" s="971"/>
      <c r="AM35" s="971"/>
      <c r="AN35" s="971"/>
      <c r="AO35" s="971"/>
      <c r="AP35" s="971">
        <v>253</v>
      </c>
      <c r="AQ35" s="971"/>
      <c r="AR35" s="971"/>
      <c r="AS35" s="971"/>
      <c r="AT35" s="971"/>
      <c r="AU35" s="971" t="s">
        <v>549</v>
      </c>
      <c r="AV35" s="971"/>
      <c r="AW35" s="971"/>
      <c r="AX35" s="971"/>
      <c r="AY35" s="971"/>
      <c r="AZ35" s="1041" t="s">
        <v>549</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1023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821802</v>
      </c>
      <c r="AB110" s="889"/>
      <c r="AC110" s="889"/>
      <c r="AD110" s="889"/>
      <c r="AE110" s="890"/>
      <c r="AF110" s="891">
        <v>906848</v>
      </c>
      <c r="AG110" s="889"/>
      <c r="AH110" s="889"/>
      <c r="AI110" s="889"/>
      <c r="AJ110" s="890"/>
      <c r="AK110" s="891">
        <v>937729</v>
      </c>
      <c r="AL110" s="889"/>
      <c r="AM110" s="889"/>
      <c r="AN110" s="889"/>
      <c r="AO110" s="890"/>
      <c r="AP110" s="892">
        <v>20</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9990099</v>
      </c>
      <c r="BR110" s="842"/>
      <c r="BS110" s="842"/>
      <c r="BT110" s="842"/>
      <c r="BU110" s="842"/>
      <c r="BV110" s="842">
        <v>9524363</v>
      </c>
      <c r="BW110" s="842"/>
      <c r="BX110" s="842"/>
      <c r="BY110" s="842"/>
      <c r="BZ110" s="842"/>
      <c r="CA110" s="842">
        <v>9097766</v>
      </c>
      <c r="CB110" s="842"/>
      <c r="CC110" s="842"/>
      <c r="CD110" s="842"/>
      <c r="CE110" s="842"/>
      <c r="CF110" s="866">
        <v>194.4</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648321</v>
      </c>
      <c r="BR112" s="817"/>
      <c r="BS112" s="817"/>
      <c r="BT112" s="817"/>
      <c r="BU112" s="817"/>
      <c r="BV112" s="817">
        <v>574264</v>
      </c>
      <c r="BW112" s="817"/>
      <c r="BX112" s="817"/>
      <c r="BY112" s="817"/>
      <c r="BZ112" s="817"/>
      <c r="CA112" s="817">
        <v>703286</v>
      </c>
      <c r="CB112" s="817"/>
      <c r="CC112" s="817"/>
      <c r="CD112" s="817"/>
      <c r="CE112" s="817"/>
      <c r="CF112" s="875">
        <v>15</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55957</v>
      </c>
      <c r="AB113" s="919"/>
      <c r="AC113" s="919"/>
      <c r="AD113" s="919"/>
      <c r="AE113" s="920"/>
      <c r="AF113" s="921">
        <v>49836</v>
      </c>
      <c r="AG113" s="919"/>
      <c r="AH113" s="919"/>
      <c r="AI113" s="919"/>
      <c r="AJ113" s="920"/>
      <c r="AK113" s="921">
        <v>84165</v>
      </c>
      <c r="AL113" s="919"/>
      <c r="AM113" s="919"/>
      <c r="AN113" s="919"/>
      <c r="AO113" s="920"/>
      <c r="AP113" s="922">
        <v>1.8</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791388</v>
      </c>
      <c r="BR113" s="817"/>
      <c r="BS113" s="817"/>
      <c r="BT113" s="817"/>
      <c r="BU113" s="817"/>
      <c r="BV113" s="817">
        <v>677605</v>
      </c>
      <c r="BW113" s="817"/>
      <c r="BX113" s="817"/>
      <c r="BY113" s="817"/>
      <c r="BZ113" s="817"/>
      <c r="CA113" s="817">
        <v>589516</v>
      </c>
      <c r="CB113" s="817"/>
      <c r="CC113" s="817"/>
      <c r="CD113" s="817"/>
      <c r="CE113" s="817"/>
      <c r="CF113" s="875">
        <v>12.6</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122007</v>
      </c>
      <c r="AB114" s="780"/>
      <c r="AC114" s="780"/>
      <c r="AD114" s="780"/>
      <c r="AE114" s="781"/>
      <c r="AF114" s="782">
        <v>118109</v>
      </c>
      <c r="AG114" s="780"/>
      <c r="AH114" s="780"/>
      <c r="AI114" s="780"/>
      <c r="AJ114" s="781"/>
      <c r="AK114" s="782">
        <v>115570</v>
      </c>
      <c r="AL114" s="780"/>
      <c r="AM114" s="780"/>
      <c r="AN114" s="780"/>
      <c r="AO114" s="781"/>
      <c r="AP114" s="824">
        <v>2.5</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1474521</v>
      </c>
      <c r="BR114" s="817"/>
      <c r="BS114" s="817"/>
      <c r="BT114" s="817"/>
      <c r="BU114" s="817"/>
      <c r="BV114" s="817">
        <v>1450277</v>
      </c>
      <c r="BW114" s="817"/>
      <c r="BX114" s="817"/>
      <c r="BY114" s="817"/>
      <c r="BZ114" s="817"/>
      <c r="CA114" s="817">
        <v>1394026</v>
      </c>
      <c r="CB114" s="817"/>
      <c r="CC114" s="817"/>
      <c r="CD114" s="817"/>
      <c r="CE114" s="817"/>
      <c r="CF114" s="875">
        <v>29.8</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490736</v>
      </c>
      <c r="BR115" s="817"/>
      <c r="BS115" s="817"/>
      <c r="BT115" s="817"/>
      <c r="BU115" s="817"/>
      <c r="BV115" s="817">
        <v>428410</v>
      </c>
      <c r="BW115" s="817"/>
      <c r="BX115" s="817"/>
      <c r="BY115" s="817"/>
      <c r="BZ115" s="817"/>
      <c r="CA115" s="817">
        <v>430437</v>
      </c>
      <c r="CB115" s="817"/>
      <c r="CC115" s="817"/>
      <c r="CD115" s="817"/>
      <c r="CE115" s="817"/>
      <c r="CF115" s="875">
        <v>9.1999999999999993</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13</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999766</v>
      </c>
      <c r="AB117" s="903"/>
      <c r="AC117" s="903"/>
      <c r="AD117" s="903"/>
      <c r="AE117" s="904"/>
      <c r="AF117" s="905">
        <v>1074793</v>
      </c>
      <c r="AG117" s="903"/>
      <c r="AH117" s="903"/>
      <c r="AI117" s="903"/>
      <c r="AJ117" s="904"/>
      <c r="AK117" s="905">
        <v>1137477</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13395065</v>
      </c>
      <c r="BR119" s="845"/>
      <c r="BS119" s="845"/>
      <c r="BT119" s="845"/>
      <c r="BU119" s="845"/>
      <c r="BV119" s="845">
        <v>12654919</v>
      </c>
      <c r="BW119" s="845"/>
      <c r="BX119" s="845"/>
      <c r="BY119" s="845"/>
      <c r="BZ119" s="845"/>
      <c r="CA119" s="845">
        <v>12215031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2417656</v>
      </c>
      <c r="BR120" s="842"/>
      <c r="BS120" s="842"/>
      <c r="BT120" s="842"/>
      <c r="BU120" s="842"/>
      <c r="BV120" s="842">
        <v>2552754</v>
      </c>
      <c r="BW120" s="842"/>
      <c r="BX120" s="842"/>
      <c r="BY120" s="842"/>
      <c r="BZ120" s="842"/>
      <c r="CA120" s="842">
        <v>2588706</v>
      </c>
      <c r="CB120" s="842"/>
      <c r="CC120" s="842"/>
      <c r="CD120" s="842"/>
      <c r="CE120" s="842"/>
      <c r="CF120" s="866">
        <v>55.3</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648321</v>
      </c>
      <c r="DH120" s="842"/>
      <c r="DI120" s="842"/>
      <c r="DJ120" s="842"/>
      <c r="DK120" s="842"/>
      <c r="DL120" s="842">
        <v>574264</v>
      </c>
      <c r="DM120" s="842"/>
      <c r="DN120" s="842"/>
      <c r="DO120" s="842"/>
      <c r="DP120" s="842"/>
      <c r="DQ120" s="842">
        <v>703286</v>
      </c>
      <c r="DR120" s="842"/>
      <c r="DS120" s="842"/>
      <c r="DT120" s="842"/>
      <c r="DU120" s="842"/>
      <c r="DV120" s="843">
        <v>15</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1122832</v>
      </c>
      <c r="BR121" s="817"/>
      <c r="BS121" s="817"/>
      <c r="BT121" s="817"/>
      <c r="BU121" s="817"/>
      <c r="BV121" s="817">
        <v>1052632</v>
      </c>
      <c r="BW121" s="817"/>
      <c r="BX121" s="817"/>
      <c r="BY121" s="817"/>
      <c r="BZ121" s="817"/>
      <c r="CA121" s="817">
        <v>1065144</v>
      </c>
      <c r="CB121" s="817"/>
      <c r="CC121" s="817"/>
      <c r="CD121" s="817"/>
      <c r="CE121" s="817"/>
      <c r="CF121" s="875">
        <v>22.8</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7652476</v>
      </c>
      <c r="BR122" s="845"/>
      <c r="BS122" s="845"/>
      <c r="BT122" s="845"/>
      <c r="BU122" s="845"/>
      <c r="BV122" s="845">
        <v>7393139</v>
      </c>
      <c r="BW122" s="845"/>
      <c r="BX122" s="845"/>
      <c r="BY122" s="845"/>
      <c r="BZ122" s="845"/>
      <c r="CA122" s="845">
        <v>7172156</v>
      </c>
      <c r="CB122" s="845"/>
      <c r="CC122" s="845"/>
      <c r="CD122" s="845"/>
      <c r="CE122" s="845"/>
      <c r="CF122" s="846">
        <v>153.19999999999999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11192964</v>
      </c>
      <c r="BR123" s="833"/>
      <c r="BS123" s="833"/>
      <c r="BT123" s="833"/>
      <c r="BU123" s="833"/>
      <c r="BV123" s="833">
        <v>10998525</v>
      </c>
      <c r="BW123" s="833"/>
      <c r="BX123" s="833"/>
      <c r="BY123" s="833"/>
      <c r="BZ123" s="833"/>
      <c r="CA123" s="833">
        <v>10826006</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46.6</v>
      </c>
      <c r="BR124" s="831"/>
      <c r="BS124" s="831"/>
      <c r="BT124" s="831"/>
      <c r="BU124" s="831"/>
      <c r="BV124" s="831">
        <v>35.9</v>
      </c>
      <c r="BW124" s="831"/>
      <c r="BX124" s="831"/>
      <c r="BY124" s="831"/>
      <c r="BZ124" s="831"/>
      <c r="CA124" s="831">
        <v>29.6</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v>490736</v>
      </c>
      <c r="DH126" s="817"/>
      <c r="DI126" s="817"/>
      <c r="DJ126" s="817"/>
      <c r="DK126" s="817"/>
      <c r="DL126" s="817">
        <v>428410</v>
      </c>
      <c r="DM126" s="817"/>
      <c r="DN126" s="817"/>
      <c r="DO126" s="817"/>
      <c r="DP126" s="817"/>
      <c r="DQ126" s="817">
        <v>430437</v>
      </c>
      <c r="DR126" s="817"/>
      <c r="DS126" s="817"/>
      <c r="DT126" s="817"/>
      <c r="DU126" s="817"/>
      <c r="DV126" s="794">
        <v>9.1999999999999993</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137978</v>
      </c>
      <c r="AB128" s="801"/>
      <c r="AC128" s="801"/>
      <c r="AD128" s="801"/>
      <c r="AE128" s="802"/>
      <c r="AF128" s="803">
        <v>136654</v>
      </c>
      <c r="AG128" s="801"/>
      <c r="AH128" s="801"/>
      <c r="AI128" s="801"/>
      <c r="AJ128" s="802"/>
      <c r="AK128" s="803">
        <v>137177</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14.82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5315786</v>
      </c>
      <c r="AB129" s="780"/>
      <c r="AC129" s="780"/>
      <c r="AD129" s="780"/>
      <c r="AE129" s="781"/>
      <c r="AF129" s="782">
        <v>5218119</v>
      </c>
      <c r="AG129" s="780"/>
      <c r="AH129" s="780"/>
      <c r="AI129" s="780"/>
      <c r="AJ129" s="781"/>
      <c r="AK129" s="782">
        <v>5292452</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19.82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593020</v>
      </c>
      <c r="AB130" s="780"/>
      <c r="AC130" s="780"/>
      <c r="AD130" s="780"/>
      <c r="AE130" s="781"/>
      <c r="AF130" s="782">
        <v>614361</v>
      </c>
      <c r="AG130" s="780"/>
      <c r="AH130" s="780"/>
      <c r="AI130" s="780"/>
      <c r="AJ130" s="781"/>
      <c r="AK130" s="782">
        <v>611507</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4722766</v>
      </c>
      <c r="AB131" s="764"/>
      <c r="AC131" s="764"/>
      <c r="AD131" s="764"/>
      <c r="AE131" s="765"/>
      <c r="AF131" s="766">
        <v>4603758</v>
      </c>
      <c r="AG131" s="764"/>
      <c r="AH131" s="764"/>
      <c r="AI131" s="764"/>
      <c r="AJ131" s="765"/>
      <c r="AK131" s="766">
        <v>4680945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29.6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5.6909023230000004</v>
      </c>
      <c r="AB132" s="745"/>
      <c r="AC132" s="745"/>
      <c r="AD132" s="745"/>
      <c r="AE132" s="746"/>
      <c r="AF132" s="747">
        <v>7.032906595</v>
      </c>
      <c r="AG132" s="745"/>
      <c r="AH132" s="745"/>
      <c r="AI132" s="745"/>
      <c r="AJ132" s="746"/>
      <c r="AK132" s="747">
        <v>8.3058655889999997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6.1</v>
      </c>
      <c r="AB133" s="724"/>
      <c r="AC133" s="724"/>
      <c r="AD133" s="724"/>
      <c r="AE133" s="725"/>
      <c r="AF133" s="723">
        <v>6.3</v>
      </c>
      <c r="AG133" s="724"/>
      <c r="AH133" s="724"/>
      <c r="AI133" s="724"/>
      <c r="AJ133" s="725"/>
      <c r="AK133" s="723">
        <v>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xRbXmFCRmN4+I3rjE91yPp3Y9OPWn2ta5pL0O/DkOp8SW8BEGFn9oYs/D/hejpU3w1Nq/MdFp2BrDKArU/b4Q==" saltValue="uljCwTl0DLO4tlZ5MGsq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Normal="85" zoomScaleSheetLayoutView="100" workbookViewId="0">
      <selection activeCell="CV49" sqref="CV4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Hh8c+q+cHsJKo4hm97gK7zetaakXyJtULktGkS2WqCaZXwjkvDQRBeLOLGteBy4+ikJQRQaU295pcJ3lycKJA==" saltValue="tvH2GZDe1O4dMStXu8QN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3dK3vbES2xyny1KKTdL2+wZuxPIsPYWmFVMebKQ9mIiwQP+Najhtx9Jz+K1+K07BH/eSOzyXfvPBvmjUKHUHw==" saltValue="bEUc0Muu3RTI5kMDCcuMb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1660994</v>
      </c>
      <c r="AP9" s="281">
        <v>88243</v>
      </c>
      <c r="AQ9" s="282">
        <v>93942</v>
      </c>
      <c r="AR9" s="283">
        <v>-6.1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218006</v>
      </c>
      <c r="AP10" s="284">
        <v>11582</v>
      </c>
      <c r="AQ10" s="285">
        <v>12590</v>
      </c>
      <c r="AR10" s="286">
        <v>-8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461</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24</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52470</v>
      </c>
      <c r="AP13" s="284">
        <v>2788</v>
      </c>
      <c r="AQ13" s="285">
        <v>3962</v>
      </c>
      <c r="AR13" s="286">
        <v>-29.6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64818</v>
      </c>
      <c r="AP14" s="284">
        <v>3444</v>
      </c>
      <c r="AQ14" s="285">
        <v>1657</v>
      </c>
      <c r="AR14" s="286">
        <v>107.8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-120789</v>
      </c>
      <c r="AP15" s="284">
        <v>-6417</v>
      </c>
      <c r="AQ15" s="285">
        <v>-5526</v>
      </c>
      <c r="AR15" s="286">
        <v>16.100000000000001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1875499</v>
      </c>
      <c r="AP16" s="284">
        <v>99639</v>
      </c>
      <c r="AQ16" s="285">
        <v>107111</v>
      </c>
      <c r="AR16" s="286">
        <v>-7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9.93</v>
      </c>
      <c r="AP21" s="298">
        <v>9.3000000000000007</v>
      </c>
      <c r="AQ21" s="299">
        <v>0.63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95.4</v>
      </c>
      <c r="AP22" s="303">
        <v>96.8</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937729</v>
      </c>
      <c r="AP32" s="312">
        <v>49818</v>
      </c>
      <c r="AQ32" s="313">
        <v>49869</v>
      </c>
      <c r="AR32" s="314">
        <v>-0.1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84165</v>
      </c>
      <c r="AP35" s="312">
        <v>4471</v>
      </c>
      <c r="AQ35" s="313">
        <v>14647</v>
      </c>
      <c r="AR35" s="314">
        <v>-69.5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115570</v>
      </c>
      <c r="AP36" s="312">
        <v>6140</v>
      </c>
      <c r="AQ36" s="313">
        <v>2417</v>
      </c>
      <c r="AR36" s="314">
        <v>154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490</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13</v>
      </c>
      <c r="AP38" s="315">
        <v>1</v>
      </c>
      <c r="AQ38" s="316">
        <v>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-137177</v>
      </c>
      <c r="AP39" s="312">
        <v>-7288</v>
      </c>
      <c r="AQ39" s="313">
        <v>-2755</v>
      </c>
      <c r="AR39" s="314">
        <v>164.5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-611507</v>
      </c>
      <c r="AP40" s="312">
        <v>-32487</v>
      </c>
      <c r="AQ40" s="313">
        <v>-44075</v>
      </c>
      <c r="AR40" s="314">
        <v>-26.3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388793</v>
      </c>
      <c r="AP41" s="312">
        <v>20655</v>
      </c>
      <c r="AQ41" s="313">
        <v>20595</v>
      </c>
      <c r="AR41" s="314">
        <v>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1528891</v>
      </c>
      <c r="AN51" s="334">
        <v>76987</v>
      </c>
      <c r="AO51" s="335">
        <v>44.6</v>
      </c>
      <c r="AP51" s="336">
        <v>51264</v>
      </c>
      <c r="AQ51" s="337">
        <v>8.1999999999999993</v>
      </c>
      <c r="AR51" s="338">
        <v>36.4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682501</v>
      </c>
      <c r="AN52" s="342">
        <v>34367</v>
      </c>
      <c r="AO52" s="343">
        <v>-8.3000000000000007</v>
      </c>
      <c r="AP52" s="344">
        <v>26040</v>
      </c>
      <c r="AQ52" s="345">
        <v>4.5</v>
      </c>
      <c r="AR52" s="346">
        <v>-12.8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1137621</v>
      </c>
      <c r="AN53" s="334">
        <v>58164</v>
      </c>
      <c r="AO53" s="335">
        <v>-24.4</v>
      </c>
      <c r="AP53" s="336">
        <v>96248</v>
      </c>
      <c r="AQ53" s="337">
        <v>87.7</v>
      </c>
      <c r="AR53" s="338">
        <v>-112.1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718391</v>
      </c>
      <c r="AN54" s="342">
        <v>36729</v>
      </c>
      <c r="AO54" s="343">
        <v>6.9</v>
      </c>
      <c r="AP54" s="344">
        <v>55768</v>
      </c>
      <c r="AQ54" s="345">
        <v>114.2</v>
      </c>
      <c r="AR54" s="346">
        <v>-107.3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763053</v>
      </c>
      <c r="AN55" s="334">
        <v>39471</v>
      </c>
      <c r="AO55" s="335">
        <v>-32.1</v>
      </c>
      <c r="AP55" s="336">
        <v>76413</v>
      </c>
      <c r="AQ55" s="337">
        <v>-20.6</v>
      </c>
      <c r="AR55" s="338">
        <v>-11.5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538127</v>
      </c>
      <c r="AN56" s="342">
        <v>27836</v>
      </c>
      <c r="AO56" s="343">
        <v>-24.2</v>
      </c>
      <c r="AP56" s="344">
        <v>39658</v>
      </c>
      <c r="AQ56" s="345">
        <v>-28.9</v>
      </c>
      <c r="AR56" s="346">
        <v>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589553</v>
      </c>
      <c r="AN57" s="334">
        <v>30854</v>
      </c>
      <c r="AO57" s="335">
        <v>-21.8</v>
      </c>
      <c r="AP57" s="336">
        <v>66481</v>
      </c>
      <c r="AQ57" s="337">
        <v>-13</v>
      </c>
      <c r="AR57" s="338">
        <v>-8.8000000000000007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484660</v>
      </c>
      <c r="AN58" s="342">
        <v>25364</v>
      </c>
      <c r="AO58" s="343">
        <v>-8.9</v>
      </c>
      <c r="AP58" s="344">
        <v>36120</v>
      </c>
      <c r="AQ58" s="345">
        <v>-8.9</v>
      </c>
      <c r="AR58" s="346">
        <v>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646830</v>
      </c>
      <c r="AN59" s="334">
        <v>34364</v>
      </c>
      <c r="AO59" s="335">
        <v>11.4</v>
      </c>
      <c r="AP59" s="336">
        <v>67825</v>
      </c>
      <c r="AQ59" s="337">
        <v>2</v>
      </c>
      <c r="AR59" s="338">
        <v>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576828</v>
      </c>
      <c r="AN60" s="342">
        <v>30645</v>
      </c>
      <c r="AO60" s="343">
        <v>20.8</v>
      </c>
      <c r="AP60" s="344">
        <v>39417</v>
      </c>
      <c r="AQ60" s="345">
        <v>9.1</v>
      </c>
      <c r="AR60" s="346">
        <v>11.7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933190</v>
      </c>
      <c r="AN61" s="349">
        <v>47968</v>
      </c>
      <c r="AO61" s="350">
        <v>-4.5</v>
      </c>
      <c r="AP61" s="351">
        <v>71646</v>
      </c>
      <c r="AQ61" s="352">
        <v>12.9</v>
      </c>
      <c r="AR61" s="338">
        <v>-17.399999999999999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600101</v>
      </c>
      <c r="AN62" s="342">
        <v>30988</v>
      </c>
      <c r="AO62" s="343">
        <v>-2.7</v>
      </c>
      <c r="AP62" s="344">
        <v>39401</v>
      </c>
      <c r="AQ62" s="345">
        <v>18</v>
      </c>
      <c r="AR62" s="346">
        <v>-20.7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5lUM6osBgDSoFNRomyFXjidOcXjc03vZsz5AyOwlR79a7lYgLla9SpDhgqQXa1rFHyF84NeImsOem2iA9vafw==" saltValue="BhRcQYx5s/+Mz7YXbkt3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1u9FEAcb50krTZb/CbV44zY3cTpm/7hKmdSe7K1cD9b4u051c8XsN8KRBwiT85jYl+BjflZTDMxISDPYUIRlCw==" saltValue="WKMnK1jo24so+4wPK10W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UfgWuJX/pnaJSFT/3AIGRLZ43AxPAWCjDeTb1hRkAct8zuj4rjkeGCreG5EziXjXNCTc4ezP7w4dk1Rk1hrvlQ==" saltValue="GFHiXh8ljpyXzFIpQTOv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21.78</v>
      </c>
      <c r="G47" s="12">
        <v>20.96</v>
      </c>
      <c r="H47" s="12">
        <v>19.850000000000001</v>
      </c>
      <c r="I47" s="12">
        <v>20.440000000000001</v>
      </c>
      <c r="J47" s="13">
        <v>20.170000000000002</v>
      </c>
    </row>
    <row r="48" spans="2:10" ht="57.75" customHeight="1" x14ac:dyDescent="0.15">
      <c r="B48" s="14"/>
      <c r="C48" s="1141" t="s">
        <v>4</v>
      </c>
      <c r="D48" s="1141"/>
      <c r="E48" s="1142"/>
      <c r="F48" s="15">
        <v>6.49</v>
      </c>
      <c r="G48" s="16">
        <v>6.22</v>
      </c>
      <c r="H48" s="16">
        <v>5.9</v>
      </c>
      <c r="I48" s="16">
        <v>6.02</v>
      </c>
      <c r="J48" s="17">
        <v>5.94</v>
      </c>
    </row>
    <row r="49" spans="2:10" ht="57.75" customHeight="1" thickBot="1" x14ac:dyDescent="0.2">
      <c r="B49" s="18"/>
      <c r="C49" s="1143" t="s">
        <v>5</v>
      </c>
      <c r="D49" s="1143"/>
      <c r="E49" s="1144"/>
      <c r="F49" s="19" t="s">
        <v>533</v>
      </c>
      <c r="G49" s="20">
        <v>0.13</v>
      </c>
      <c r="H49" s="20">
        <v>0.15</v>
      </c>
      <c r="I49" s="20">
        <v>0.24</v>
      </c>
      <c r="J49" s="21">
        <v>0.02</v>
      </c>
    </row>
    <row r="50" spans="2:10" x14ac:dyDescent="0.15"/>
  </sheetData>
  <sheetProtection algorithmName="SHA-512" hashValue="EwnJQNtPYoYgm0N59TcUkXoN5M9mtgVTTzJspARIs3CwYXIwjD0gzZ7aBjCvzHcBQLZwtF7ZQeUwZhAvyR5f1A==" saltValue="rgBzhFbmsFb1XHoTYr5s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9" sqref="K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6.54</v>
      </c>
      <c r="G34" s="33">
        <v>8.0399999999999991</v>
      </c>
      <c r="H34" s="33">
        <v>9.02</v>
      </c>
      <c r="I34" s="33">
        <v>10.38</v>
      </c>
      <c r="J34" s="34">
        <v>11.38</v>
      </c>
      <c r="K34" s="22"/>
      <c r="L34" s="22"/>
      <c r="M34" s="22"/>
      <c r="N34" s="22"/>
      <c r="O34" s="22"/>
      <c r="P34" s="22"/>
    </row>
    <row r="35" spans="1:16" ht="39" customHeight="1" x14ac:dyDescent="0.15">
      <c r="A35" s="22"/>
      <c r="B35" s="35"/>
      <c r="C35" s="1145" t="s">
        <v>535</v>
      </c>
      <c r="D35" s="1146"/>
      <c r="E35" s="1147"/>
      <c r="F35" s="36">
        <v>7.68</v>
      </c>
      <c r="G35" s="37">
        <v>8.19</v>
      </c>
      <c r="H35" s="37">
        <v>7.75</v>
      </c>
      <c r="I35" s="37">
        <v>7.9</v>
      </c>
      <c r="J35" s="38">
        <v>7.61</v>
      </c>
      <c r="K35" s="22"/>
      <c r="L35" s="22"/>
      <c r="M35" s="22"/>
      <c r="N35" s="22"/>
      <c r="O35" s="22"/>
      <c r="P35" s="22"/>
    </row>
    <row r="36" spans="1:16" ht="39" customHeight="1" x14ac:dyDescent="0.15">
      <c r="A36" s="22"/>
      <c r="B36" s="35"/>
      <c r="C36" s="1145" t="s">
        <v>536</v>
      </c>
      <c r="D36" s="1146"/>
      <c r="E36" s="1147"/>
      <c r="F36" s="36">
        <v>6.49</v>
      </c>
      <c r="G36" s="37">
        <v>6.21</v>
      </c>
      <c r="H36" s="37">
        <v>5.89</v>
      </c>
      <c r="I36" s="37">
        <v>6.02</v>
      </c>
      <c r="J36" s="38">
        <v>5.94</v>
      </c>
      <c r="K36" s="22"/>
      <c r="L36" s="22"/>
      <c r="M36" s="22"/>
      <c r="N36" s="22"/>
      <c r="O36" s="22"/>
      <c r="P36" s="22"/>
    </row>
    <row r="37" spans="1:16" ht="39" customHeight="1" x14ac:dyDescent="0.15">
      <c r="A37" s="22"/>
      <c r="B37" s="35"/>
      <c r="C37" s="1145" t="s">
        <v>537</v>
      </c>
      <c r="D37" s="1146"/>
      <c r="E37" s="1147"/>
      <c r="F37" s="36">
        <v>0.2</v>
      </c>
      <c r="G37" s="37">
        <v>0.22</v>
      </c>
      <c r="H37" s="37">
        <v>0.13</v>
      </c>
      <c r="I37" s="37">
        <v>0.17</v>
      </c>
      <c r="J37" s="38">
        <v>0.16</v>
      </c>
      <c r="K37" s="22"/>
      <c r="L37" s="22"/>
      <c r="M37" s="22"/>
      <c r="N37" s="22"/>
      <c r="O37" s="22"/>
      <c r="P37" s="22"/>
    </row>
    <row r="38" spans="1:16" ht="39" customHeight="1" x14ac:dyDescent="0.15">
      <c r="A38" s="22"/>
      <c r="B38" s="35"/>
      <c r="C38" s="1145" t="s">
        <v>538</v>
      </c>
      <c r="D38" s="1146"/>
      <c r="E38" s="1147"/>
      <c r="F38" s="36">
        <v>0.84</v>
      </c>
      <c r="G38" s="37">
        <v>0.19</v>
      </c>
      <c r="H38" s="37">
        <v>0.25</v>
      </c>
      <c r="I38" s="37">
        <v>0.12</v>
      </c>
      <c r="J38" s="38">
        <v>0.13</v>
      </c>
      <c r="K38" s="22"/>
      <c r="L38" s="22"/>
      <c r="M38" s="22"/>
      <c r="N38" s="22"/>
      <c r="O38" s="22"/>
      <c r="P38" s="22"/>
    </row>
    <row r="39" spans="1:16" ht="39" customHeight="1" x14ac:dyDescent="0.15">
      <c r="A39" s="22"/>
      <c r="B39" s="35"/>
      <c r="C39" s="1145" t="s">
        <v>539</v>
      </c>
      <c r="D39" s="1146"/>
      <c r="E39" s="1147"/>
      <c r="F39" s="36">
        <v>0.01</v>
      </c>
      <c r="G39" s="37">
        <v>0</v>
      </c>
      <c r="H39" s="37">
        <v>0</v>
      </c>
      <c r="I39" s="37">
        <v>0.01</v>
      </c>
      <c r="J39" s="38">
        <v>0.02</v>
      </c>
      <c r="K39" s="22"/>
      <c r="L39" s="22"/>
      <c r="M39" s="22"/>
      <c r="N39" s="22"/>
      <c r="O39" s="22"/>
      <c r="P39" s="22"/>
    </row>
    <row r="40" spans="1:16" ht="39" customHeight="1" x14ac:dyDescent="0.15">
      <c r="A40" s="22"/>
      <c r="B40" s="35"/>
      <c r="C40" s="1145" t="s">
        <v>540</v>
      </c>
      <c r="D40" s="1146"/>
      <c r="E40" s="1147"/>
      <c r="F40" s="36">
        <v>0</v>
      </c>
      <c r="G40" s="37">
        <v>0.01</v>
      </c>
      <c r="H40" s="37">
        <v>0.01</v>
      </c>
      <c r="I40" s="37">
        <v>0.01</v>
      </c>
      <c r="J40" s="38">
        <v>0</v>
      </c>
      <c r="K40" s="22"/>
      <c r="L40" s="22"/>
      <c r="M40" s="22"/>
      <c r="N40" s="22"/>
      <c r="O40" s="22"/>
      <c r="P40" s="22"/>
    </row>
    <row r="41" spans="1:16" ht="39" customHeight="1" x14ac:dyDescent="0.15">
      <c r="A41" s="22"/>
      <c r="B41" s="35"/>
      <c r="C41" s="1145" t="s">
        <v>541</v>
      </c>
      <c r="D41" s="1146"/>
      <c r="E41" s="1147"/>
      <c r="F41" s="36">
        <v>0.31</v>
      </c>
      <c r="G41" s="37">
        <v>0.51</v>
      </c>
      <c r="H41" s="37">
        <v>0.37</v>
      </c>
      <c r="I41" s="37">
        <v>0</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9lGVaEG9UBotbZl627pDfnM6fx9566vwLTXRyn4cjLfE1CdnPtc73bp52BQ96i1AD7Saai0jYxRXP2SvAjFEg==" saltValue="26ADiNVOMRNMxQCJVqaj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834</v>
      </c>
      <c r="L45" s="60">
        <v>824</v>
      </c>
      <c r="M45" s="60">
        <v>822</v>
      </c>
      <c r="N45" s="60">
        <v>907</v>
      </c>
      <c r="O45" s="61">
        <v>938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72</v>
      </c>
      <c r="L48" s="64">
        <v>61</v>
      </c>
      <c r="M48" s="64">
        <v>56</v>
      </c>
      <c r="N48" s="64">
        <v>50</v>
      </c>
      <c r="O48" s="65">
        <v>84</v>
      </c>
      <c r="P48" s="48"/>
      <c r="Q48" s="48"/>
      <c r="R48" s="48"/>
      <c r="S48" s="48"/>
      <c r="T48" s="48"/>
      <c r="U48" s="48"/>
    </row>
    <row r="49" spans="1:21" ht="30.75" customHeight="1" x14ac:dyDescent="0.15">
      <c r="A49" s="48"/>
      <c r="B49" s="1178"/>
      <c r="C49" s="1179"/>
      <c r="D49" s="62"/>
      <c r="E49" s="1155" t="s">
        <v>14</v>
      </c>
      <c r="F49" s="1155"/>
      <c r="G49" s="1155"/>
      <c r="H49" s="1155"/>
      <c r="I49" s="1155"/>
      <c r="J49" s="1156"/>
      <c r="K49" s="63">
        <v>97</v>
      </c>
      <c r="L49" s="64">
        <v>122</v>
      </c>
      <c r="M49" s="64">
        <v>122</v>
      </c>
      <c r="N49" s="64">
        <v>118</v>
      </c>
      <c r="O49" s="65">
        <v>116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489</v>
      </c>
      <c r="N51" s="64" t="s">
        <v>489</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728</v>
      </c>
      <c r="L52" s="64">
        <v>727</v>
      </c>
      <c r="M52" s="64">
        <v>731</v>
      </c>
      <c r="N52" s="64">
        <v>751</v>
      </c>
      <c r="O52" s="65">
        <v>748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275</v>
      </c>
      <c r="L53" s="69">
        <v>280</v>
      </c>
      <c r="M53" s="69">
        <v>269</v>
      </c>
      <c r="N53" s="69">
        <v>324</v>
      </c>
      <c r="O53" s="70">
        <v>390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J0KgwNnWPE+IitC1k6bwQU0atq/f4Cy9/tgdGiIg8vOJO60zXUOkemKpmt3QN7iuY5TGauT23cX5DiR8THXTw==" saltValue="ZUZWUKzZOo8ICj0EW41P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42" zoomScale="98" zoomScaleNormal="98" zoomScaleSheetLayoutView="100" workbookViewId="0">
      <selection activeCell="L47" sqref="L4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9857</v>
      </c>
      <c r="J41" s="356">
        <v>9966</v>
      </c>
      <c r="K41" s="356">
        <v>9990</v>
      </c>
      <c r="L41" s="356">
        <v>9524</v>
      </c>
      <c r="M41" s="357">
        <v>9098</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605</v>
      </c>
      <c r="J43" s="359">
        <v>659</v>
      </c>
      <c r="K43" s="359">
        <v>648</v>
      </c>
      <c r="L43" s="359">
        <v>574</v>
      </c>
      <c r="M43" s="360">
        <v>703</v>
      </c>
    </row>
    <row r="44" spans="2:13" ht="27.75" customHeight="1" x14ac:dyDescent="0.15">
      <c r="B44" s="1186"/>
      <c r="C44" s="1187"/>
      <c r="D44" s="106"/>
      <c r="E44" s="1190" t="s">
        <v>34</v>
      </c>
      <c r="F44" s="1190"/>
      <c r="G44" s="1190"/>
      <c r="H44" s="1191"/>
      <c r="I44" s="358">
        <v>1020</v>
      </c>
      <c r="J44" s="359">
        <v>903</v>
      </c>
      <c r="K44" s="359">
        <v>791</v>
      </c>
      <c r="L44" s="359">
        <v>678</v>
      </c>
      <c r="M44" s="360">
        <v>590</v>
      </c>
    </row>
    <row r="45" spans="2:13" ht="27.75" customHeight="1" x14ac:dyDescent="0.15">
      <c r="B45" s="1186"/>
      <c r="C45" s="1187"/>
      <c r="D45" s="106"/>
      <c r="E45" s="1190" t="s">
        <v>35</v>
      </c>
      <c r="F45" s="1190"/>
      <c r="G45" s="1190"/>
      <c r="H45" s="1191"/>
      <c r="I45" s="358">
        <v>1477</v>
      </c>
      <c r="J45" s="359">
        <v>1487</v>
      </c>
      <c r="K45" s="359">
        <v>1475</v>
      </c>
      <c r="L45" s="359">
        <v>1450</v>
      </c>
      <c r="M45" s="360">
        <v>1394</v>
      </c>
    </row>
    <row r="46" spans="2:13" ht="27.75" customHeight="1" x14ac:dyDescent="0.15">
      <c r="B46" s="1186"/>
      <c r="C46" s="1187"/>
      <c r="D46" s="107"/>
      <c r="E46" s="1190" t="s">
        <v>36</v>
      </c>
      <c r="F46" s="1190"/>
      <c r="G46" s="1190"/>
      <c r="H46" s="1191"/>
      <c r="I46" s="358">
        <v>852</v>
      </c>
      <c r="J46" s="359">
        <v>628</v>
      </c>
      <c r="K46" s="359">
        <v>491</v>
      </c>
      <c r="L46" s="359">
        <v>428</v>
      </c>
      <c r="M46" s="360">
        <v>430</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1848</v>
      </c>
      <c r="J50" s="359">
        <v>1853</v>
      </c>
      <c r="K50" s="359">
        <v>2418</v>
      </c>
      <c r="L50" s="359">
        <v>2553</v>
      </c>
      <c r="M50" s="360">
        <v>2589</v>
      </c>
    </row>
    <row r="51" spans="2:13" ht="27.75" customHeight="1" x14ac:dyDescent="0.15">
      <c r="B51" s="1186"/>
      <c r="C51" s="1187"/>
      <c r="D51" s="106"/>
      <c r="E51" s="1190" t="s">
        <v>42</v>
      </c>
      <c r="F51" s="1190"/>
      <c r="G51" s="1190"/>
      <c r="H51" s="1191"/>
      <c r="I51" s="358">
        <v>1115</v>
      </c>
      <c r="J51" s="359">
        <v>1127</v>
      </c>
      <c r="K51" s="359">
        <v>1123</v>
      </c>
      <c r="L51" s="359">
        <v>1053</v>
      </c>
      <c r="M51" s="360">
        <v>1065</v>
      </c>
    </row>
    <row r="52" spans="2:13" ht="27.75" customHeight="1" x14ac:dyDescent="0.15">
      <c r="B52" s="1188"/>
      <c r="C52" s="1189"/>
      <c r="D52" s="106"/>
      <c r="E52" s="1190" t="s">
        <v>43</v>
      </c>
      <c r="F52" s="1190"/>
      <c r="G52" s="1190"/>
      <c r="H52" s="1191"/>
      <c r="I52" s="358">
        <v>7637</v>
      </c>
      <c r="J52" s="359">
        <v>7705</v>
      </c>
      <c r="K52" s="359">
        <v>7652</v>
      </c>
      <c r="L52" s="359">
        <v>7393</v>
      </c>
      <c r="M52" s="360">
        <v>7172</v>
      </c>
    </row>
    <row r="53" spans="2:13" ht="27.75" customHeight="1" thickBot="1" x14ac:dyDescent="0.2">
      <c r="B53" s="1192" t="s">
        <v>19</v>
      </c>
      <c r="C53" s="1193"/>
      <c r="D53" s="110"/>
      <c r="E53" s="1194" t="s">
        <v>44</v>
      </c>
      <c r="F53" s="1194"/>
      <c r="G53" s="1194"/>
      <c r="H53" s="1195"/>
      <c r="I53" s="361">
        <v>3212</v>
      </c>
      <c r="J53" s="362">
        <v>2957</v>
      </c>
      <c r="K53" s="362">
        <v>2202</v>
      </c>
      <c r="L53" s="362">
        <v>1656</v>
      </c>
      <c r="M53" s="363">
        <v>1389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YeYX2VLzW2Z7llfbKtEvDBRyxlK+k7M3arzBDEunehFz+PtnmUOMVnctUCtgoBwdxIzLI2M3Z1hLfi6s/3Z2Q==" saltValue="BS+w7rgWN4eWbrn3rkjj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6" zoomScale="80" zoomScaleNormal="80" zoomScaleSheetLayoutView="100" workbookViewId="0">
      <selection activeCell="I61" sqref="I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1055</v>
      </c>
      <c r="G55" s="122">
        <v>1067</v>
      </c>
      <c r="H55" s="123">
        <v>1067</v>
      </c>
    </row>
    <row r="56" spans="2:8" ht="52.5" customHeight="1" x14ac:dyDescent="0.15">
      <c r="B56" s="124"/>
      <c r="C56" s="1213" t="s">
        <v>47</v>
      </c>
      <c r="D56" s="1213"/>
      <c r="E56" s="1214"/>
      <c r="F56" s="125">
        <v>104</v>
      </c>
      <c r="G56" s="125">
        <v>104</v>
      </c>
      <c r="H56" s="126">
        <v>130</v>
      </c>
    </row>
    <row r="57" spans="2:8" ht="53.25" customHeight="1" x14ac:dyDescent="0.15">
      <c r="B57" s="124"/>
      <c r="C57" s="1215" t="s">
        <v>48</v>
      </c>
      <c r="D57" s="1215"/>
      <c r="E57" s="1216"/>
      <c r="F57" s="127">
        <v>1081</v>
      </c>
      <c r="G57" s="127">
        <v>1203</v>
      </c>
      <c r="H57" s="128">
        <v>1164</v>
      </c>
    </row>
    <row r="58" spans="2:8" ht="45.75" customHeight="1" x14ac:dyDescent="0.15">
      <c r="B58" s="129"/>
      <c r="C58" s="1203" t="s">
        <v>552</v>
      </c>
      <c r="D58" s="1204"/>
      <c r="E58" s="1205"/>
      <c r="F58" s="130">
        <v>429</v>
      </c>
      <c r="G58" s="130">
        <v>497</v>
      </c>
      <c r="H58" s="131">
        <v>514</v>
      </c>
    </row>
    <row r="59" spans="2:8" ht="45.75" customHeight="1" x14ac:dyDescent="0.15">
      <c r="B59" s="129"/>
      <c r="C59" s="1203" t="s">
        <v>553</v>
      </c>
      <c r="D59" s="1204"/>
      <c r="E59" s="1205"/>
      <c r="F59" s="130">
        <v>419</v>
      </c>
      <c r="G59" s="130">
        <v>479</v>
      </c>
      <c r="H59" s="131">
        <v>423</v>
      </c>
    </row>
    <row r="60" spans="2:8" ht="45.75" customHeight="1" x14ac:dyDescent="0.15">
      <c r="B60" s="129"/>
      <c r="C60" s="1203" t="s">
        <v>554</v>
      </c>
      <c r="D60" s="1204"/>
      <c r="E60" s="1205"/>
      <c r="F60" s="130">
        <v>193</v>
      </c>
      <c r="G60" s="130">
        <v>193</v>
      </c>
      <c r="H60" s="131">
        <v>193</v>
      </c>
    </row>
    <row r="61" spans="2:8" ht="45.75" customHeight="1" x14ac:dyDescent="0.15">
      <c r="B61" s="129"/>
      <c r="C61" s="1203" t="s">
        <v>555</v>
      </c>
      <c r="D61" s="1204"/>
      <c r="E61" s="1205"/>
      <c r="F61" s="130">
        <v>20</v>
      </c>
      <c r="G61" s="130">
        <v>20</v>
      </c>
      <c r="H61" s="131">
        <v>20</v>
      </c>
    </row>
    <row r="62" spans="2:8" ht="45.75" customHeight="1" thickBot="1" x14ac:dyDescent="0.2">
      <c r="B62" s="132"/>
      <c r="C62" s="1206" t="s">
        <v>556</v>
      </c>
      <c r="D62" s="1207"/>
      <c r="E62" s="1208"/>
      <c r="F62" s="133">
        <v>18</v>
      </c>
      <c r="G62" s="133">
        <v>13</v>
      </c>
      <c r="H62" s="134">
        <v>12</v>
      </c>
    </row>
    <row r="63" spans="2:8" ht="52.5" customHeight="1" thickBot="1" x14ac:dyDescent="0.2">
      <c r="B63" s="135"/>
      <c r="C63" s="1209" t="s">
        <v>49</v>
      </c>
      <c r="D63" s="1209"/>
      <c r="E63" s="1210"/>
      <c r="F63" s="136">
        <v>2239</v>
      </c>
      <c r="G63" s="136">
        <v>2374</v>
      </c>
      <c r="H63" s="137">
        <v>2362</v>
      </c>
    </row>
    <row r="64" spans="2:8" x14ac:dyDescent="0.15"/>
  </sheetData>
  <sheetProtection algorithmName="SHA-512" hashValue="XyXTo8+Vi1tR8U6qL3qYvJ6zff7MaP+s1S72HCBSKrAKRHSPquS/5fjSircDhOEL2OnjpA5nyS17FdBU24snwg==" saltValue="iiBiJ2Po/ad94s9/q5Ja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76987</v>
      </c>
      <c r="E3" s="156"/>
      <c r="F3" s="157">
        <v>51264</v>
      </c>
      <c r="G3" s="158"/>
      <c r="H3" s="159"/>
    </row>
    <row r="4" spans="1:8" x14ac:dyDescent="0.15">
      <c r="A4" s="160"/>
      <c r="B4" s="161"/>
      <c r="C4" s="162"/>
      <c r="D4" s="163">
        <v>34367</v>
      </c>
      <c r="E4" s="164"/>
      <c r="F4" s="165">
        <v>26040</v>
      </c>
      <c r="G4" s="166"/>
      <c r="H4" s="167"/>
    </row>
    <row r="5" spans="1:8" x14ac:dyDescent="0.15">
      <c r="A5" s="148" t="s">
        <v>522</v>
      </c>
      <c r="B5" s="153"/>
      <c r="C5" s="154"/>
      <c r="D5" s="155">
        <v>58164</v>
      </c>
      <c r="E5" s="156"/>
      <c r="F5" s="157">
        <v>96248</v>
      </c>
      <c r="G5" s="158"/>
      <c r="H5" s="159"/>
    </row>
    <row r="6" spans="1:8" x14ac:dyDescent="0.15">
      <c r="A6" s="160"/>
      <c r="B6" s="161"/>
      <c r="C6" s="162"/>
      <c r="D6" s="163">
        <v>36729</v>
      </c>
      <c r="E6" s="164"/>
      <c r="F6" s="165">
        <v>55768</v>
      </c>
      <c r="G6" s="166"/>
      <c r="H6" s="167"/>
    </row>
    <row r="7" spans="1:8" x14ac:dyDescent="0.15">
      <c r="A7" s="148" t="s">
        <v>523</v>
      </c>
      <c r="B7" s="153"/>
      <c r="C7" s="154"/>
      <c r="D7" s="155">
        <v>39471</v>
      </c>
      <c r="E7" s="156"/>
      <c r="F7" s="157">
        <v>76413</v>
      </c>
      <c r="G7" s="158"/>
      <c r="H7" s="159"/>
    </row>
    <row r="8" spans="1:8" x14ac:dyDescent="0.15">
      <c r="A8" s="160"/>
      <c r="B8" s="161"/>
      <c r="C8" s="162"/>
      <c r="D8" s="163">
        <v>27836</v>
      </c>
      <c r="E8" s="164"/>
      <c r="F8" s="165">
        <v>39658</v>
      </c>
      <c r="G8" s="166"/>
      <c r="H8" s="167"/>
    </row>
    <row r="9" spans="1:8" x14ac:dyDescent="0.15">
      <c r="A9" s="148" t="s">
        <v>524</v>
      </c>
      <c r="B9" s="153"/>
      <c r="C9" s="154"/>
      <c r="D9" s="155">
        <v>30854</v>
      </c>
      <c r="E9" s="156"/>
      <c r="F9" s="157">
        <v>66481</v>
      </c>
      <c r="G9" s="158"/>
      <c r="H9" s="159"/>
    </row>
    <row r="10" spans="1:8" x14ac:dyDescent="0.15">
      <c r="A10" s="160"/>
      <c r="B10" s="161"/>
      <c r="C10" s="162"/>
      <c r="D10" s="163">
        <v>25364</v>
      </c>
      <c r="E10" s="164"/>
      <c r="F10" s="165">
        <v>36120</v>
      </c>
      <c r="G10" s="166"/>
      <c r="H10" s="167"/>
    </row>
    <row r="11" spans="1:8" x14ac:dyDescent="0.15">
      <c r="A11" s="148" t="s">
        <v>525</v>
      </c>
      <c r="B11" s="153"/>
      <c r="C11" s="154"/>
      <c r="D11" s="155">
        <v>34364</v>
      </c>
      <c r="E11" s="156"/>
      <c r="F11" s="157">
        <v>67825</v>
      </c>
      <c r="G11" s="158"/>
      <c r="H11" s="159"/>
    </row>
    <row r="12" spans="1:8" x14ac:dyDescent="0.15">
      <c r="A12" s="160"/>
      <c r="B12" s="161"/>
      <c r="C12" s="168"/>
      <c r="D12" s="163">
        <v>30645</v>
      </c>
      <c r="E12" s="164"/>
      <c r="F12" s="165">
        <v>39417</v>
      </c>
      <c r="G12" s="166"/>
      <c r="H12" s="167"/>
    </row>
    <row r="13" spans="1:8" x14ac:dyDescent="0.15">
      <c r="A13" s="148"/>
      <c r="B13" s="153"/>
      <c r="C13" s="169"/>
      <c r="D13" s="170">
        <v>47968</v>
      </c>
      <c r="E13" s="171"/>
      <c r="F13" s="172">
        <v>71646</v>
      </c>
      <c r="G13" s="173"/>
      <c r="H13" s="159"/>
    </row>
    <row r="14" spans="1:8" x14ac:dyDescent="0.15">
      <c r="A14" s="160"/>
      <c r="B14" s="161"/>
      <c r="C14" s="162"/>
      <c r="D14" s="163">
        <v>30988</v>
      </c>
      <c r="E14" s="164"/>
      <c r="F14" s="165">
        <v>39401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6.49</v>
      </c>
      <c r="C19" s="174">
        <f>ROUND(VALUE(SUBSTITUTE(実質収支比率等に係る経年分析!G$48,"▲","-")),2)</f>
        <v>6.22</v>
      </c>
      <c r="D19" s="174">
        <f>ROUND(VALUE(SUBSTITUTE(実質収支比率等に係る経年分析!H$48,"▲","-")),2)</f>
        <v>5.9</v>
      </c>
      <c r="E19" s="174">
        <f>ROUND(VALUE(SUBSTITUTE(実質収支比率等に係る経年分析!I$48,"▲","-")),2)</f>
        <v>6.02</v>
      </c>
      <c r="F19" s="174">
        <f>ROUND(VALUE(SUBSTITUTE(実質収支比率等に係る経年分析!J$48,"▲","-")),2)</f>
        <v>5.94</v>
      </c>
    </row>
    <row r="20" spans="1:11" x14ac:dyDescent="0.15">
      <c r="A20" s="174" t="s">
        <v>53</v>
      </c>
      <c r="B20" s="174">
        <f>ROUND(VALUE(SUBSTITUTE(実質収支比率等に係る経年分析!F$47,"▲","-")),2)</f>
        <v>21.78</v>
      </c>
      <c r="C20" s="174">
        <f>ROUND(VALUE(SUBSTITUTE(実質収支比率等に係る経年分析!G$47,"▲","-")),2)</f>
        <v>20.96</v>
      </c>
      <c r="D20" s="174">
        <f>ROUND(VALUE(SUBSTITUTE(実質収支比率等に係る経年分析!H$47,"▲","-")),2)</f>
        <v>19.850000000000001</v>
      </c>
      <c r="E20" s="174">
        <f>ROUND(VALUE(SUBSTITUTE(実質収支比率等に係る経年分析!I$47,"▲","-")),2)</f>
        <v>20.440000000000001</v>
      </c>
      <c r="F20" s="174">
        <f>ROUND(VALUE(SUBSTITUTE(実質収支比率等に係る経年分析!J$47,"▲","-")),2)</f>
        <v>20.170000000000002</v>
      </c>
    </row>
    <row r="21" spans="1:11" x14ac:dyDescent="0.15">
      <c r="A21" s="174" t="s">
        <v>54</v>
      </c>
      <c r="B21" s="174">
        <f>IF(ISNUMBER(VALUE(SUBSTITUTE(実質収支比率等に係る経年分析!F$49,"▲","-"))),ROUND(VALUE(SUBSTITUTE(実質収支比率等に係る経年分析!F$49,"▲","-")),2),NA())</f>
        <v>-0.7</v>
      </c>
      <c r="C21" s="174">
        <f>IF(ISNUMBER(VALUE(SUBSTITUTE(実質収支比率等に係る経年分析!G$49,"▲","-"))),ROUND(VALUE(SUBSTITUTE(実質収支比率等に係る経年分析!G$49,"▲","-")),2),NA())</f>
        <v>0.13</v>
      </c>
      <c r="D21" s="174">
        <f>IF(ISNUMBER(VALUE(SUBSTITUTE(実質収支比率等に係る経年分析!H$49,"▲","-"))),ROUND(VALUE(SUBSTITUTE(実質収支比率等に係る経年分析!H$49,"▲","-")),2),NA())</f>
        <v>0.15</v>
      </c>
      <c r="E21" s="174">
        <f>IF(ISNUMBER(VALUE(SUBSTITUTE(実質収支比率等に係る経年分析!I$49,"▲","-"))),ROUND(VALUE(SUBSTITUTE(実質収支比率等に係る経年分析!I$49,"▲","-")),2),NA())</f>
        <v>0.24</v>
      </c>
      <c r="F21" s="174">
        <f>IF(ISNUMBER(VALUE(SUBSTITUTE(実質収支比率等に係る経年分析!J$49,"▲","-"))),ROUND(VALUE(SUBSTITUTE(実質収支比率等に係る経年分析!J$49,"▲","-")),2),NA())</f>
        <v>0.02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駐車場事業特別会計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温泉事業特別会計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交通災害共済事業特別会計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7.61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8.0399999999999991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728</v>
      </c>
      <c r="E42" s="176"/>
      <c r="F42" s="176"/>
      <c r="G42" s="176">
        <f>'実質公債費比率（分子）の構造'!L$52</f>
        <v>727</v>
      </c>
      <c r="H42" s="176"/>
      <c r="I42" s="176"/>
      <c r="J42" s="176">
        <f>'実質公債費比率（分子）の構造'!M$52</f>
        <v>731</v>
      </c>
      <c r="K42" s="176"/>
      <c r="L42" s="176"/>
      <c r="M42" s="176">
        <f>'実質公債費比率（分子）の構造'!N$52</f>
        <v>751</v>
      </c>
      <c r="N42" s="176"/>
      <c r="O42" s="176"/>
      <c r="P42" s="176">
        <f>'実質公債費比率（分子）の構造'!O$52</f>
        <v>748</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97</v>
      </c>
      <c r="C45" s="176"/>
      <c r="D45" s="176"/>
      <c r="E45" s="176">
        <f>'実質公債費比率（分子）の構造'!L$49</f>
        <v>122</v>
      </c>
      <c r="F45" s="176"/>
      <c r="G45" s="176"/>
      <c r="H45" s="176">
        <f>'実質公債費比率（分子）の構造'!M$49</f>
        <v>122</v>
      </c>
      <c r="I45" s="176"/>
      <c r="J45" s="176"/>
      <c r="K45" s="176">
        <f>'実質公債費比率（分子）の構造'!N$49</f>
        <v>118</v>
      </c>
      <c r="L45" s="176"/>
      <c r="M45" s="176"/>
      <c r="N45" s="176">
        <f>'実質公債費比率（分子）の構造'!O$49</f>
        <v>116</v>
      </c>
      <c r="O45" s="176"/>
      <c r="P45" s="176"/>
    </row>
    <row r="46" spans="1:16" x14ac:dyDescent="0.15">
      <c r="A46" s="176" t="s">
        <v>64</v>
      </c>
      <c r="B46" s="176">
        <f>'実質公債費比率（分子）の構造'!K$48</f>
        <v>72</v>
      </c>
      <c r="C46" s="176"/>
      <c r="D46" s="176"/>
      <c r="E46" s="176">
        <f>'実質公債費比率（分子）の構造'!L$48</f>
        <v>61</v>
      </c>
      <c r="F46" s="176"/>
      <c r="G46" s="176"/>
      <c r="H46" s="176">
        <f>'実質公債費比率（分子）の構造'!M$48</f>
        <v>56</v>
      </c>
      <c r="I46" s="176"/>
      <c r="J46" s="176"/>
      <c r="K46" s="176">
        <f>'実質公債費比率（分子）の構造'!N$48</f>
        <v>50</v>
      </c>
      <c r="L46" s="176"/>
      <c r="M46" s="176"/>
      <c r="N46" s="176">
        <f>'実質公債費比率（分子）の構造'!O$48</f>
        <v>84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834</v>
      </c>
      <c r="C49" s="176"/>
      <c r="D49" s="176"/>
      <c r="E49" s="176">
        <f>'実質公債費比率（分子）の構造'!L$45</f>
        <v>824</v>
      </c>
      <c r="F49" s="176"/>
      <c r="G49" s="176"/>
      <c r="H49" s="176">
        <f>'実質公債費比率（分子）の構造'!M$45</f>
        <v>822</v>
      </c>
      <c r="I49" s="176"/>
      <c r="J49" s="176"/>
      <c r="K49" s="176">
        <f>'実質公債費比率（分子）の構造'!N$45</f>
        <v>907</v>
      </c>
      <c r="L49" s="176"/>
      <c r="M49" s="176"/>
      <c r="N49" s="176">
        <f>'実質公債費比率（分子）の構造'!O$45</f>
        <v>938</v>
      </c>
      <c r="O49" s="176"/>
      <c r="P49" s="176"/>
    </row>
    <row r="50" spans="1:16" x14ac:dyDescent="0.15">
      <c r="A50" s="176" t="s">
        <v>67</v>
      </c>
      <c r="B50" s="176" t="e">
        <f>NA()</f>
        <v>#N/A</v>
      </c>
      <c r="C50" s="176">
        <f>IF(ISNUMBER('実質公債費比率（分子）の構造'!K$53),'実質公債費比率（分子）の構造'!K$53,NA())</f>
        <v>275</v>
      </c>
      <c r="D50" s="176" t="e">
        <f>NA()</f>
        <v>#N/A</v>
      </c>
      <c r="E50" s="176" t="e">
        <f>NA()</f>
        <v>#N/A</v>
      </c>
      <c r="F50" s="176">
        <f>IF(ISNUMBER('実質公債費比率（分子）の構造'!L$53),'実質公債費比率（分子）の構造'!L$53,NA())</f>
        <v>280</v>
      </c>
      <c r="G50" s="176" t="e">
        <f>NA()</f>
        <v>#N/A</v>
      </c>
      <c r="H50" s="176" t="e">
        <f>NA()</f>
        <v>#N/A</v>
      </c>
      <c r="I50" s="176">
        <f>IF(ISNUMBER('実質公債費比率（分子）の構造'!M$53),'実質公債費比率（分子）の構造'!M$53,NA())</f>
        <v>269</v>
      </c>
      <c r="J50" s="176" t="e">
        <f>NA()</f>
        <v>#N/A</v>
      </c>
      <c r="K50" s="176" t="e">
        <f>NA()</f>
        <v>#N/A</v>
      </c>
      <c r="L50" s="176">
        <f>IF(ISNUMBER('実質公債費比率（分子）の構造'!N$53),'実質公債費比率（分子）の構造'!N$53,NA())</f>
        <v>324</v>
      </c>
      <c r="M50" s="176" t="e">
        <f>NA()</f>
        <v>#N/A</v>
      </c>
      <c r="N50" s="176" t="e">
        <f>NA()</f>
        <v>#N/A</v>
      </c>
      <c r="O50" s="176">
        <f>IF(ISNUMBER('実質公債費比率（分子）の構造'!O$53),'実質公債費比率（分子）の構造'!O$53,NA())</f>
        <v>390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7637</v>
      </c>
      <c r="E56" s="175"/>
      <c r="F56" s="175"/>
      <c r="G56" s="175">
        <f>'将来負担比率（分子）の構造'!J$52</f>
        <v>7705</v>
      </c>
      <c r="H56" s="175"/>
      <c r="I56" s="175"/>
      <c r="J56" s="175">
        <f>'将来負担比率（分子）の構造'!K$52</f>
        <v>7652</v>
      </c>
      <c r="K56" s="175"/>
      <c r="L56" s="175"/>
      <c r="M56" s="175">
        <f>'将来負担比率（分子）の構造'!L$52</f>
        <v>7393</v>
      </c>
      <c r="N56" s="175"/>
      <c r="O56" s="175"/>
      <c r="P56" s="175">
        <f>'将来負担比率（分子）の構造'!M$52</f>
        <v>7172</v>
      </c>
    </row>
    <row r="57" spans="1:16" x14ac:dyDescent="0.15">
      <c r="A57" s="175" t="s">
        <v>42</v>
      </c>
      <c r="B57" s="175"/>
      <c r="C57" s="175"/>
      <c r="D57" s="175">
        <f>'将来負担比率（分子）の構造'!I$51</f>
        <v>1115</v>
      </c>
      <c r="E57" s="175"/>
      <c r="F57" s="175"/>
      <c r="G57" s="175">
        <f>'将来負担比率（分子）の構造'!J$51</f>
        <v>1127</v>
      </c>
      <c r="H57" s="175"/>
      <c r="I57" s="175"/>
      <c r="J57" s="175">
        <f>'将来負担比率（分子）の構造'!K$51</f>
        <v>1123</v>
      </c>
      <c r="K57" s="175"/>
      <c r="L57" s="175"/>
      <c r="M57" s="175">
        <f>'将来負担比率（分子）の構造'!L$51</f>
        <v>1053</v>
      </c>
      <c r="N57" s="175"/>
      <c r="O57" s="175"/>
      <c r="P57" s="175">
        <f>'将来負担比率（分子）の構造'!M$51</f>
        <v>1065</v>
      </c>
    </row>
    <row r="58" spans="1:16" x14ac:dyDescent="0.15">
      <c r="A58" s="175" t="s">
        <v>41</v>
      </c>
      <c r="B58" s="175"/>
      <c r="C58" s="175"/>
      <c r="D58" s="175">
        <f>'将来負担比率（分子）の構造'!I$50</f>
        <v>1848</v>
      </c>
      <c r="E58" s="175"/>
      <c r="F58" s="175"/>
      <c r="G58" s="175">
        <f>'将来負担比率（分子）の構造'!J$50</f>
        <v>1853</v>
      </c>
      <c r="H58" s="175"/>
      <c r="I58" s="175"/>
      <c r="J58" s="175">
        <f>'将来負担比率（分子）の構造'!K$50</f>
        <v>2418</v>
      </c>
      <c r="K58" s="175"/>
      <c r="L58" s="175"/>
      <c r="M58" s="175">
        <f>'将来負担比率（分子）の構造'!L$50</f>
        <v>2553</v>
      </c>
      <c r="N58" s="175"/>
      <c r="O58" s="175"/>
      <c r="P58" s="175">
        <f>'将来負担比率（分子）の構造'!M$50</f>
        <v>2589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852</v>
      </c>
      <c r="C61" s="175"/>
      <c r="D61" s="175"/>
      <c r="E61" s="175">
        <f>'将来負担比率（分子）の構造'!J$46</f>
        <v>628</v>
      </c>
      <c r="F61" s="175"/>
      <c r="G61" s="175"/>
      <c r="H61" s="175">
        <f>'将来負担比率（分子）の構造'!K$46</f>
        <v>491</v>
      </c>
      <c r="I61" s="175"/>
      <c r="J61" s="175"/>
      <c r="K61" s="175">
        <f>'将来負担比率（分子）の構造'!L$46</f>
        <v>428</v>
      </c>
      <c r="L61" s="175"/>
      <c r="M61" s="175"/>
      <c r="N61" s="175">
        <f>'将来負担比率（分子）の構造'!M$46</f>
        <v>430</v>
      </c>
      <c r="O61" s="175"/>
      <c r="P61" s="175"/>
    </row>
    <row r="62" spans="1:16" x14ac:dyDescent="0.15">
      <c r="A62" s="175" t="s">
        <v>35</v>
      </c>
      <c r="B62" s="175">
        <f>'将来負担比率（分子）の構造'!I$45</f>
        <v>1477</v>
      </c>
      <c r="C62" s="175"/>
      <c r="D62" s="175"/>
      <c r="E62" s="175">
        <f>'将来負担比率（分子）の構造'!J$45</f>
        <v>1487</v>
      </c>
      <c r="F62" s="175"/>
      <c r="G62" s="175"/>
      <c r="H62" s="175">
        <f>'将来負担比率（分子）の構造'!K$45</f>
        <v>1475</v>
      </c>
      <c r="I62" s="175"/>
      <c r="J62" s="175"/>
      <c r="K62" s="175">
        <f>'将来負担比率（分子）の構造'!L$45</f>
        <v>1450</v>
      </c>
      <c r="L62" s="175"/>
      <c r="M62" s="175"/>
      <c r="N62" s="175">
        <f>'将来負担比率（分子）の構造'!M$45</f>
        <v>1394</v>
      </c>
      <c r="O62" s="175"/>
      <c r="P62" s="175"/>
    </row>
    <row r="63" spans="1:16" x14ac:dyDescent="0.15">
      <c r="A63" s="175" t="s">
        <v>34</v>
      </c>
      <c r="B63" s="175">
        <f>'将来負担比率（分子）の構造'!I$44</f>
        <v>1020</v>
      </c>
      <c r="C63" s="175"/>
      <c r="D63" s="175"/>
      <c r="E63" s="175">
        <f>'将来負担比率（分子）の構造'!J$44</f>
        <v>903</v>
      </c>
      <c r="F63" s="175"/>
      <c r="G63" s="175"/>
      <c r="H63" s="175">
        <f>'将来負担比率（分子）の構造'!K$44</f>
        <v>791</v>
      </c>
      <c r="I63" s="175"/>
      <c r="J63" s="175"/>
      <c r="K63" s="175">
        <f>'将来負担比率（分子）の構造'!L$44</f>
        <v>678</v>
      </c>
      <c r="L63" s="175"/>
      <c r="M63" s="175"/>
      <c r="N63" s="175">
        <f>'将来負担比率（分子）の構造'!M$44</f>
        <v>590</v>
      </c>
      <c r="O63" s="175"/>
      <c r="P63" s="175"/>
    </row>
    <row r="64" spans="1:16" x14ac:dyDescent="0.15">
      <c r="A64" s="175" t="s">
        <v>33</v>
      </c>
      <c r="B64" s="175">
        <f>'将来負担比率（分子）の構造'!I$43</f>
        <v>605</v>
      </c>
      <c r="C64" s="175"/>
      <c r="D64" s="175"/>
      <c r="E64" s="175">
        <f>'将来負担比率（分子）の構造'!J$43</f>
        <v>659</v>
      </c>
      <c r="F64" s="175"/>
      <c r="G64" s="175"/>
      <c r="H64" s="175">
        <f>'将来負担比率（分子）の構造'!K$43</f>
        <v>648</v>
      </c>
      <c r="I64" s="175"/>
      <c r="J64" s="175"/>
      <c r="K64" s="175">
        <f>'将来負担比率（分子）の構造'!L$43</f>
        <v>574</v>
      </c>
      <c r="L64" s="175"/>
      <c r="M64" s="175"/>
      <c r="N64" s="175">
        <f>'将来負担比率（分子）の構造'!M$43</f>
        <v>703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9857</v>
      </c>
      <c r="C66" s="175"/>
      <c r="D66" s="175"/>
      <c r="E66" s="175">
        <f>'将来負担比率（分子）の構造'!J$41</f>
        <v>9966</v>
      </c>
      <c r="F66" s="175"/>
      <c r="G66" s="175"/>
      <c r="H66" s="175">
        <f>'将来負担比率（分子）の構造'!K$41</f>
        <v>9990</v>
      </c>
      <c r="I66" s="175"/>
      <c r="J66" s="175"/>
      <c r="K66" s="175">
        <f>'将来負担比率（分子）の構造'!L$41</f>
        <v>9524</v>
      </c>
      <c r="L66" s="175"/>
      <c r="M66" s="175"/>
      <c r="N66" s="175">
        <f>'将来負担比率（分子）の構造'!M$41</f>
        <v>9098</v>
      </c>
      <c r="O66" s="175"/>
      <c r="P66" s="175"/>
    </row>
    <row r="67" spans="1:16" x14ac:dyDescent="0.15">
      <c r="A67" s="175" t="s">
        <v>71</v>
      </c>
      <c r="B67" s="175" t="e">
        <f>NA()</f>
        <v>#N/A</v>
      </c>
      <c r="C67" s="175">
        <f>IF(ISNUMBER('将来負担比率（分子）の構造'!I$53), IF('将来負担比率（分子）の構造'!I$53 &lt; 0, 0, '将来負担比率（分子）の構造'!I$53), NA())</f>
        <v>3212</v>
      </c>
      <c r="D67" s="175" t="e">
        <f>NA()</f>
        <v>#N/A</v>
      </c>
      <c r="E67" s="175" t="e">
        <f>NA()</f>
        <v>#N/A</v>
      </c>
      <c r="F67" s="175">
        <f>IF(ISNUMBER('将来負担比率（分子）の構造'!J$53), IF('将来負担比率（分子）の構造'!J$53 &lt; 0, 0, '将来負担比率（分子）の構造'!J$53), NA())</f>
        <v>2957</v>
      </c>
      <c r="G67" s="175" t="e">
        <f>NA()</f>
        <v>#N/A</v>
      </c>
      <c r="H67" s="175" t="e">
        <f>NA()</f>
        <v>#N/A</v>
      </c>
      <c r="I67" s="175">
        <f>IF(ISNUMBER('将来負担比率（分子）の構造'!K$53), IF('将来負担比率（分子）の構造'!K$53 &lt; 0, 0, '将来負担比率（分子）の構造'!K$53), NA())</f>
        <v>2202</v>
      </c>
      <c r="J67" s="175" t="e">
        <f>NA()</f>
        <v>#N/A</v>
      </c>
      <c r="K67" s="175" t="e">
        <f>NA()</f>
        <v>#N/A</v>
      </c>
      <c r="L67" s="175">
        <f>IF(ISNUMBER('将来負担比率（分子）の構造'!L$53), IF('将来負担比率（分子）の構造'!L$53 &lt; 0, 0, '将来負担比率（分子）の構造'!L$53), NA())</f>
        <v>1656</v>
      </c>
      <c r="M67" s="175" t="e">
        <f>NA()</f>
        <v>#N/A</v>
      </c>
      <c r="N67" s="175" t="e">
        <f>NA()</f>
        <v>#N/A</v>
      </c>
      <c r="O67" s="175">
        <f>IF(ISNUMBER('将来負担比率（分子）の構造'!M$53), IF('将来負担比率（分子）の構造'!M$53 &lt; 0, 0, '将来負担比率（分子）の構造'!M$53), NA())</f>
        <v>1389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1055</v>
      </c>
      <c r="C72" s="179">
        <f>基金残高に係る経年分析!G55</f>
        <v>1067</v>
      </c>
      <c r="D72" s="179">
        <f>基金残高に係る経年分析!H55</f>
        <v>1067</v>
      </c>
    </row>
    <row r="73" spans="1:16" x14ac:dyDescent="0.15">
      <c r="A73" s="178" t="s">
        <v>74</v>
      </c>
      <c r="B73" s="179">
        <f>基金残高に係る経年分析!F56</f>
        <v>104</v>
      </c>
      <c r="C73" s="179">
        <f>基金残高に係る経年分析!G56</f>
        <v>104</v>
      </c>
      <c r="D73" s="179">
        <f>基金残高に係る経年分析!H56</f>
        <v>130</v>
      </c>
    </row>
    <row r="74" spans="1:16" x14ac:dyDescent="0.15">
      <c r="A74" s="178" t="s">
        <v>75</v>
      </c>
      <c r="B74" s="179">
        <f>基金残高に係る経年分析!F57</f>
        <v>1081</v>
      </c>
      <c r="C74" s="179">
        <f>基金残高に係る経年分析!G57</f>
        <v>1203</v>
      </c>
      <c r="D74" s="179">
        <f>基金残高に係る経年分析!H57</f>
        <v>1164</v>
      </c>
    </row>
  </sheetData>
  <sheetProtection algorithmName="SHA-512" hashValue="w4xqmx1qUqxDo+7HsS1SX3J90ow7e534nKQyllQnkvItfICDaa3JVhJ5DjF16G7wwqBepeaI3s3zRapJ2vC9gw==" saltValue="QViwNNvqvj1ru55DfGVk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2025-03-12T00:53:02Z</cp:lastPrinted>
  <dcterms:created xsi:type="dcterms:W3CDTF">2025-02-19T02:31:56Z</dcterms:created>
  <dcterms:modified xsi:type="dcterms:W3CDTF">2025-03-24T04:15:54Z</dcterms:modified>
  <cp:category/>
</cp:coreProperties>
</file>